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bookViews>
    <workbookView xWindow="0" yWindow="0" windowWidth="20490" windowHeight="6960" tabRatio="799"/>
  </bookViews>
  <sheets>
    <sheet name="はじめに" sheetId="20" r:id="rId1"/>
    <sheet name="基本情報入力シート(計画)" sheetId="2" r:id="rId2"/>
    <sheet name="別紙様式2-1 " sheetId="3" r:id="rId3"/>
    <sheet name="別紙様式2-2" sheetId="4" r:id="rId4"/>
    <sheet name="別紙様式2-3" sheetId="5" r:id="rId5"/>
    <sheet name="別紙様式2-4" sheetId="6" r:id="rId6"/>
    <sheet name="基本情報入力シート(実績)" sheetId="22" r:id="rId7"/>
    <sheet name="別紙様式3-1" sheetId="21" r:id="rId8"/>
    <sheet name="別紙様式3-2" sheetId="9" r:id="rId9"/>
    <sheet name="別紙様式3-3" sheetId="10" r:id="rId10"/>
    <sheet name="Sheet1" sheetId="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3" hidden="1">'別紙様式2-2'!$L$11:$AH$11</definedName>
    <definedName name="_xlnm._FilterDatabase" localSheetId="4" hidden="1">'別紙様式2-3'!$L$11:$AI$11</definedName>
    <definedName name="_xlnm._FilterDatabase" localSheetId="5" hidden="1">'別紙様式2-4'!$B$11:$AL$25</definedName>
    <definedName name="_xlnm._FilterDatabase" localSheetId="8" hidden="1">'別紙様式3-2'!$M$17:$AH$31</definedName>
    <definedName name="_xlnm._FilterDatabase" localSheetId="9" hidden="1">'別紙様式3-3'!$M$16:$Y$30</definedName>
    <definedName name="_new1" localSheetId="8">[1]【参考】サービス名一覧!$A$4:$A$27</definedName>
    <definedName name="_new1" localSheetId="9">[1]【参考】サービス名一覧!$A$4:$A$27</definedName>
    <definedName name="a" localSheetId="6">#REF!</definedName>
    <definedName name="a" localSheetId="7">#REF!</definedName>
    <definedName name="a" localSheetId="8">#REF!</definedName>
    <definedName name="a" localSheetId="9">#REF!</definedName>
    <definedName name="a">#REF!</definedName>
    <definedName name="aa" localSheetId="6">#REF!</definedName>
    <definedName name="aa" localSheetId="7">#REF!</definedName>
    <definedName name="aa" localSheetId="8">#REF!</definedName>
    <definedName name="aa" localSheetId="9">#REF!</definedName>
    <definedName name="aa">#REF!</definedName>
    <definedName name="aaa">#REF!</definedName>
    <definedName name="aaaaa">#REF!</definedName>
    <definedName name="ｂ">#REF!</definedName>
    <definedName name="ｄｆｒ">#REF!</definedName>
    <definedName name="dfre">#REF!</definedName>
    <definedName name="dssd">#REF!</definedName>
    <definedName name="erea" localSheetId="6">#REF!</definedName>
    <definedName name="erea" localSheetId="7">#REF!</definedName>
    <definedName name="erea" localSheetId="8">#REF!</definedName>
    <definedName name="erea" localSheetId="9">#REF!</definedName>
    <definedName name="erea">#REF!</definedName>
    <definedName name="fdfd">#REF!</definedName>
    <definedName name="fdfdfd">#REF!</definedName>
    <definedName name="fdsa">#REF!</definedName>
    <definedName name="ｆｇｇ">#REF!</definedName>
    <definedName name="ｆｒｇｇｄ">#REF!</definedName>
    <definedName name="ｇｆ">#REF!</definedName>
    <definedName name="ｇｆｔ">#REF!</definedName>
    <definedName name="ｇｇ">#REF!</definedName>
    <definedName name="ｇｔｆ">#REF!</definedName>
    <definedName name="ｈｇ">#REF!</definedName>
    <definedName name="ｈｊｈ">#REF!</definedName>
    <definedName name="ｈｊｋ">#REF!</definedName>
    <definedName name="ｈｙｇ">#REF!</definedName>
    <definedName name="ｊｋｊ">#REF!</definedName>
    <definedName name="ｋｊｈｇ">#REF!</definedName>
    <definedName name="ｋｋｌ">#REF!</definedName>
    <definedName name="ｌｋｊ">#REF!</definedName>
    <definedName name="ｌｌ">#REF!</definedName>
    <definedName name="ｌｌｌ">#REF!</definedName>
    <definedName name="new" localSheetId="6">#REF!</definedName>
    <definedName name="new" localSheetId="7">#REF!</definedName>
    <definedName name="new" localSheetId="8">#REF!</definedName>
    <definedName name="new" localSheetId="9">#REF!</definedName>
    <definedName name="new">#REF!</definedName>
    <definedName name="ｐ">#REF!</definedName>
    <definedName name="_xlnm.Print_Area" localSheetId="1">'基本情報入力シート(計画)'!$A$1:$AA$52</definedName>
    <definedName name="_xlnm.Print_Area" localSheetId="6">'基本情報入力シート(実績)'!$A$1:$Z$46</definedName>
    <definedName name="_xlnm.Print_Area" localSheetId="2">'別紙様式2-1 '!$A$1:$AL$233</definedName>
    <definedName name="_xlnm.Print_Area" localSheetId="3">'別紙様式2-2'!$A$1:$AH$24</definedName>
    <definedName name="_xlnm.Print_Area" localSheetId="4">'別紙様式2-3'!$A$1:$AI$25</definedName>
    <definedName name="_xlnm.Print_Area" localSheetId="5">'別紙様式2-4'!$A$1:$AL$25</definedName>
    <definedName name="_xlnm.Print_Area" localSheetId="7">'別紙様式3-1'!$A$1:$AM$113</definedName>
    <definedName name="_xlnm.Print_Area" localSheetId="8">'別紙様式3-2'!$A$1:$AL$31</definedName>
    <definedName name="_xlnm.Print_Area" localSheetId="9">'別紙様式3-3'!$A$1:$Y$30</definedName>
    <definedName name="_xlnm.Print_Titles" localSheetId="3">'別紙様式2-2'!$7:$11</definedName>
    <definedName name="_xlnm.Print_Titles" localSheetId="4">'別紙様式2-3'!$7:$11</definedName>
    <definedName name="_xlnm.Print_Titles" localSheetId="5">'別紙様式2-4'!$7:$11</definedName>
    <definedName name="sasas">#REF!</definedName>
    <definedName name="sdf">#REF!</definedName>
    <definedName name="ｓｄｓｄｓｓｓ">#REF!</definedName>
    <definedName name="sss">#REF!</definedName>
    <definedName name="ssssssssssssss">#REF!</definedName>
    <definedName name="werf">#REF!</definedName>
    <definedName name="www" localSheetId="1">#REF!</definedName>
    <definedName name="www" localSheetId="6">#REF!</definedName>
    <definedName name="www" localSheetId="2">#REF!</definedName>
    <definedName name="www" localSheetId="3">#REF!</definedName>
    <definedName name="www" localSheetId="4">#REF!</definedName>
    <definedName name="www" localSheetId="5">#REF!</definedName>
    <definedName name="www" localSheetId="7">#REF!</definedName>
    <definedName name="www" localSheetId="8">#REF!</definedName>
    <definedName name="www" localSheetId="9">#REF!</definedName>
    <definedName name="www">#REF!</definedName>
    <definedName name="xxxxxxxx">#REF!</definedName>
    <definedName name="ｙｈ">#REF!</definedName>
    <definedName name="zzzzzzzzz">#REF!</definedName>
    <definedName name="あ">#REF!</definedName>
    <definedName name="あああ">#REF!</definedName>
    <definedName name="あああｓ">#REF!</definedName>
    <definedName name="あああｓｓ">#REF!</definedName>
    <definedName name="いｋ">#REF!</definedName>
    <definedName name="いうｙ">#REF!</definedName>
    <definedName name="おおお">#REF!</definedName>
    <definedName name="サービス" localSheetId="1">#REF!</definedName>
    <definedName name="サービス" localSheetId="6">#REF!</definedName>
    <definedName name="サービス" localSheetId="2">#REF!</definedName>
    <definedName name="サービス" localSheetId="3">#REF!</definedName>
    <definedName name="サービス" localSheetId="4">#REF!</definedName>
    <definedName name="サービス" localSheetId="5">#REF!</definedName>
    <definedName name="サービス" localSheetId="7">#REF!</definedName>
    <definedName name="サービス" localSheetId="8">#REF!</definedName>
    <definedName name="サービス" localSheetId="9">#REF!</definedName>
    <definedName name="サービス">#REF!</definedName>
    <definedName name="サービス２" localSheetId="6">#REF!</definedName>
    <definedName name="サービス２" localSheetId="7">#REF!</definedName>
    <definedName name="サービス２" localSheetId="8">#REF!</definedName>
    <definedName name="サービス２" localSheetId="9">#REF!</definedName>
    <definedName name="サービス２">#REF!</definedName>
    <definedName name="サービス種別">[2]サービス種類一覧!$B$4:$B$20</definedName>
    <definedName name="サービス種類">[3]サービス種類一覧!$C$4:$C$20</definedName>
    <definedName name="サービス名" localSheetId="6">#REF!</definedName>
    <definedName name="サービス名" localSheetId="5">#REF!</definedName>
    <definedName name="サービス名" localSheetId="7">#REF!</definedName>
    <definedName name="サービス名" localSheetId="8">#REF!</definedName>
    <definedName name="サービス名" localSheetId="9">#REF!</definedName>
    <definedName name="サービス名">#REF!</definedName>
    <definedName name="サービス名称" localSheetId="6">#REF!</definedName>
    <definedName name="サービス名称" localSheetId="7">#REF!</definedName>
    <definedName name="サービス名称" localSheetId="8">#REF!</definedName>
    <definedName name="サービス名称" localSheetId="9">#REF!</definedName>
    <definedName name="サービス名称">#REF!</definedName>
    <definedName name="でｄｄｆ">#REF!</definedName>
    <definedName name="一覧">[4]加算率一覧!$A$4:$A$25</definedName>
    <definedName name="種類">[5]サービス種類一覧!$A$4:$A$20</definedName>
    <definedName name="特定" localSheetId="1">#REF!</definedName>
    <definedName name="特定" localSheetId="6">#REF!</definedName>
    <definedName name="特定" localSheetId="2">#REF!</definedName>
    <definedName name="特定" localSheetId="3">#REF!</definedName>
    <definedName name="特定" localSheetId="4">#REF!</definedName>
    <definedName name="特定" localSheetId="5">#REF!</definedName>
    <definedName name="特定" localSheetId="7">#REF!</definedName>
    <definedName name="特定" localSheetId="8">#REF!</definedName>
    <definedName name="特定" localSheetId="9">#REF!</definedName>
    <definedName name="特定">#REF!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69" i="3" l="1"/>
  <c r="AS69" i="3" s="1"/>
  <c r="AP68" i="3"/>
  <c r="AW73" i="3"/>
  <c r="AQ75" i="3" s="1"/>
  <c r="AW74" i="3"/>
  <c r="AW75" i="3"/>
  <c r="AR75" i="3" s="1"/>
  <c r="AE65" i="3"/>
  <c r="Y65" i="3"/>
  <c r="S65" i="3"/>
  <c r="AE64" i="3"/>
  <c r="S64" i="3"/>
  <c r="AR74" i="3" l="1"/>
  <c r="AP74" i="3"/>
  <c r="AU74" i="3" s="1"/>
  <c r="AP75" i="3"/>
  <c r="AS75" i="3" s="1"/>
  <c r="AQ74" i="3"/>
  <c r="AH100" i="3" l="1"/>
  <c r="R99" i="3" s="1"/>
  <c r="AC97" i="3"/>
  <c r="AC94" i="3"/>
  <c r="AG82" i="3"/>
  <c r="AF75" i="3"/>
  <c r="Z75" i="3"/>
  <c r="T75" i="3"/>
  <c r="AW70" i="3"/>
  <c r="Y67" i="3"/>
  <c r="AE67" i="3"/>
  <c r="P31" i="3"/>
  <c r="AH56" i="3"/>
  <c r="D28" i="3"/>
  <c r="AJ27" i="3"/>
  <c r="V27" i="3"/>
  <c r="Q230" i="3"/>
  <c r="B34" i="2"/>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AP71" i="3" l="1"/>
  <c r="AQ72" i="3"/>
  <c r="AP72" i="3"/>
  <c r="AS72" i="3" s="1"/>
  <c r="AQ71" i="3"/>
  <c r="W31" i="3"/>
  <c r="W30" i="3" s="1"/>
  <c r="R96" i="3"/>
  <c r="S67" i="3"/>
  <c r="N75" i="3"/>
  <c r="P30" i="3"/>
  <c r="AC27" i="3"/>
  <c r="S68" i="3"/>
  <c r="T69" i="3" l="1"/>
  <c r="N69" i="3" s="1"/>
  <c r="AT69" i="3"/>
  <c r="AU72" i="3"/>
  <c r="Y72" i="3"/>
  <c r="Y70" i="3"/>
  <c r="Z71" i="3" s="1"/>
  <c r="S70" i="3"/>
  <c r="T71" i="3" s="1"/>
  <c r="N71" i="3" s="1"/>
  <c r="AE72" i="3" l="1"/>
  <c r="AF73" i="3" s="1"/>
  <c r="AU75" i="3"/>
  <c r="AT72" i="3"/>
  <c r="AD31" i="3"/>
  <c r="AD30" i="3" s="1"/>
  <c r="Z73" i="3"/>
  <c r="S72" i="3" l="1"/>
  <c r="T73" i="3" l="1"/>
  <c r="N73" i="3" s="1"/>
  <c r="AT75" i="3"/>
</calcChain>
</file>

<file path=xl/comments1.xml><?xml version="1.0" encoding="utf-8"?>
<comments xmlns="http://schemas.openxmlformats.org/spreadsheetml/2006/main">
  <authors>
    <author>作成者</author>
  </authors>
  <commentList>
    <comment ref="AP70"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List>
</comments>
</file>

<file path=xl/sharedStrings.xml><?xml version="1.0" encoding="utf-8"?>
<sst xmlns="http://schemas.openxmlformats.org/spreadsheetml/2006/main" count="2283" uniqueCount="583">
  <si>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</si>
  <si>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</si>
  <si>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</si>
  <si>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・提出先に関する情報</t>
    <rPh sb="1" eb="3">
      <t>テイシュツ</t>
    </rPh>
    <rPh sb="3" eb="4">
      <t>サキ</t>
    </rPh>
    <rPh sb="5" eb="6">
      <t>カン</t>
    </rPh>
    <rPh sb="8" eb="10">
      <t>ジョウホウ</t>
    </rPh>
    <phoneticPr fontId="3"/>
  </si>
  <si>
    <t>・基本情報</t>
    <rPh sb="1" eb="3">
      <t>キホン</t>
    </rPh>
    <phoneticPr fontId="3"/>
  </si>
  <si>
    <t>・加算の対象事業所に関する情報</t>
    <rPh sb="1" eb="3">
      <t>カサン</t>
    </rPh>
    <phoneticPr fontId="7"/>
  </si>
  <si>
    <t>１　提出先に関する情報</t>
    <rPh sb="2" eb="4">
      <t>テイシュツ</t>
    </rPh>
    <rPh sb="4" eb="5">
      <t>サキ</t>
    </rPh>
    <rPh sb="6" eb="7">
      <t>カン</t>
    </rPh>
    <rPh sb="9" eb="11">
      <t>ジョウホウ</t>
    </rPh>
    <phoneticPr fontId="3"/>
  </si>
  <si>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</si>
  <si>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加算提出先</t>
    <rPh sb="0" eb="2">
      <t>カサン</t>
    </rPh>
    <rPh sb="2" eb="4">
      <t>テイシュツ</t>
    </rPh>
    <rPh sb="4" eb="5">
      <t>サキ</t>
    </rPh>
    <phoneticPr fontId="7"/>
  </si>
  <si>
    <t>沖縄市</t>
    <rPh sb="0" eb="3">
      <t>オキナワシ</t>
    </rPh>
    <phoneticPr fontId="7"/>
  </si>
  <si>
    <t>２　基本情報</t>
    <rPh sb="2" eb="4">
      <t>キホン</t>
    </rPh>
    <rPh sb="4" eb="6">
      <t>ジョウホウ</t>
    </rPh>
    <phoneticPr fontId="3"/>
  </si>
  <si>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</si>
  <si>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法人名</t>
    <rPh sb="0" eb="2">
      <t>ホウジン</t>
    </rPh>
    <rPh sb="2" eb="3">
      <t>メイ</t>
    </rPh>
    <phoneticPr fontId="7"/>
  </si>
  <si>
    <t>フリガナ</t>
    <phoneticPr fontId="7"/>
  </si>
  <si>
    <t>マルマルガイシャ　オキナワ</t>
    <phoneticPr fontId="7"/>
  </si>
  <si>
    <t>名称</t>
    <rPh sb="0" eb="2">
      <t>メイショウ</t>
    </rPh>
    <phoneticPr fontId="7"/>
  </si>
  <si>
    <t>〇〇会社　おきなわ</t>
    <rPh sb="2" eb="4">
      <t>カイシャ</t>
    </rPh>
    <phoneticPr fontId="7"/>
  </si>
  <si>
    <t>法人住所</t>
    <rPh sb="0" eb="2">
      <t>ホウジン</t>
    </rPh>
    <rPh sb="2" eb="4">
      <t>ジュウショ</t>
    </rPh>
    <phoneticPr fontId="7"/>
  </si>
  <si>
    <t>〒</t>
    <phoneticPr fontId="7"/>
  </si>
  <si>
    <t>－</t>
    <phoneticPr fontId="7"/>
  </si>
  <si>
    <t>住所１（番地・住居番号まで）</t>
    <rPh sb="0" eb="2">
      <t>ジュウショ</t>
    </rPh>
    <rPh sb="4" eb="6">
      <t>バンチ</t>
    </rPh>
    <rPh sb="7" eb="9">
      <t>ジュウキョ</t>
    </rPh>
    <rPh sb="9" eb="11">
      <t>バンゴウ</t>
    </rPh>
    <phoneticPr fontId="7"/>
  </si>
  <si>
    <t>沖縄県沖縄市〇〇町〇丁目〇番〇号</t>
    <rPh sb="0" eb="3">
      <t>オキナワケン</t>
    </rPh>
    <rPh sb="3" eb="6">
      <t>オキナワシ</t>
    </rPh>
    <rPh sb="8" eb="9">
      <t>マチ</t>
    </rPh>
    <rPh sb="10" eb="12">
      <t>チョウメ</t>
    </rPh>
    <rPh sb="13" eb="14">
      <t>バン</t>
    </rPh>
    <rPh sb="15" eb="16">
      <t>ゴウ</t>
    </rPh>
    <phoneticPr fontId="7"/>
  </si>
  <si>
    <t>住所２（建物名等）</t>
    <rPh sb="0" eb="2">
      <t>ジュウショ</t>
    </rPh>
    <rPh sb="4" eb="6">
      <t>タテモノ</t>
    </rPh>
    <rPh sb="6" eb="7">
      <t>メイ</t>
    </rPh>
    <rPh sb="7" eb="8">
      <t>トウ</t>
    </rPh>
    <phoneticPr fontId="7"/>
  </si>
  <si>
    <t>沖縄市〇〇ビル内1階</t>
    <rPh sb="0" eb="2">
      <t>オキナワ</t>
    </rPh>
    <rPh sb="2" eb="3">
      <t>シ</t>
    </rPh>
    <rPh sb="7" eb="8">
      <t>ナイ</t>
    </rPh>
    <rPh sb="8" eb="9">
      <t>チョウナイ</t>
    </rPh>
    <rPh sb="9" eb="10">
      <t>カイ</t>
    </rPh>
    <phoneticPr fontId="7"/>
  </si>
  <si>
    <t>法人代表者</t>
    <rPh sb="0" eb="2">
      <t>ホウジン</t>
    </rPh>
    <rPh sb="2" eb="5">
      <t>ダイヒョウシャ</t>
    </rPh>
    <phoneticPr fontId="7"/>
  </si>
  <si>
    <t>職名</t>
    <rPh sb="0" eb="2">
      <t>ショクメイ</t>
    </rPh>
    <phoneticPr fontId="7"/>
  </si>
  <si>
    <t>代表社員</t>
    <rPh sb="0" eb="2">
      <t>ダイヒョウ</t>
    </rPh>
    <rPh sb="2" eb="4">
      <t>シャイン</t>
    </rPh>
    <phoneticPr fontId="7"/>
  </si>
  <si>
    <t>氏名</t>
    <rPh sb="0" eb="2">
      <t>シメイ</t>
    </rPh>
    <phoneticPr fontId="7"/>
  </si>
  <si>
    <t>沖縄　太郎</t>
    <rPh sb="0" eb="2">
      <t>オキナワ</t>
    </rPh>
    <rPh sb="3" eb="5">
      <t>タロウ</t>
    </rPh>
    <phoneticPr fontId="7"/>
  </si>
  <si>
    <t>書類作成
担当者</t>
    <rPh sb="0" eb="2">
      <t>ショルイ</t>
    </rPh>
    <rPh sb="2" eb="4">
      <t>サクセイ</t>
    </rPh>
    <rPh sb="5" eb="8">
      <t>タントウシャ</t>
    </rPh>
    <phoneticPr fontId="7"/>
  </si>
  <si>
    <t>オキナワ　ハナコ</t>
    <phoneticPr fontId="7"/>
  </si>
  <si>
    <t>沖縄　花子</t>
    <rPh sb="0" eb="2">
      <t>オキナワ</t>
    </rPh>
    <rPh sb="3" eb="5">
      <t>ハナコ</t>
    </rPh>
    <phoneticPr fontId="7"/>
  </si>
  <si>
    <t>連絡先</t>
    <rPh sb="0" eb="3">
      <t>レンラクサキ</t>
    </rPh>
    <phoneticPr fontId="7"/>
  </si>
  <si>
    <t>電話番号</t>
    <rPh sb="0" eb="2">
      <t>デンワ</t>
    </rPh>
    <rPh sb="2" eb="4">
      <t>バンゴウ</t>
    </rPh>
    <phoneticPr fontId="7"/>
  </si>
  <si>
    <t>098-999-9999</t>
    <phoneticPr fontId="7"/>
  </si>
  <si>
    <t>FAX番号</t>
    <rPh sb="3" eb="5">
      <t>バンゴウ</t>
    </rPh>
    <phoneticPr fontId="7"/>
  </si>
  <si>
    <t>098-888-8888</t>
    <phoneticPr fontId="7"/>
  </si>
  <si>
    <t>e-mail</t>
    <phoneticPr fontId="7"/>
  </si>
  <si>
    <t>okinawa@e-mail.com</t>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</si>
  <si>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</si>
  <si>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</si>
  <si>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　</t>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</si>
  <si>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</si>
  <si>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</si>
  <si>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</si>
  <si>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</si>
  <si>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</si>
  <si>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</si>
  <si>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</si>
  <si>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</si>
  <si>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１単位あたりの
単価[円](b)</t>
    <rPh sb="1" eb="3">
      <t>タンイ</t>
    </rPh>
    <rPh sb="8" eb="10">
      <t>タンカ</t>
    </rPh>
    <rPh sb="11" eb="12">
      <t>エン</t>
    </rPh>
    <phoneticPr fontId="7"/>
  </si>
  <si>
    <t>都道府県</t>
    <rPh sb="0" eb="4">
      <t>トドウフケン</t>
    </rPh>
    <phoneticPr fontId="7"/>
  </si>
  <si>
    <t>市区町村</t>
    <rPh sb="0" eb="2">
      <t>シク</t>
    </rPh>
    <rPh sb="2" eb="4">
      <t>チョウソン</t>
    </rPh>
    <phoneticPr fontId="7"/>
  </si>
  <si>
    <t>沖縄県</t>
    <rPh sb="0" eb="3">
      <t>オキナワケン</t>
    </rPh>
    <phoneticPr fontId="7"/>
  </si>
  <si>
    <t>小規模多機能型居宅介護</t>
  </si>
  <si>
    <t>地域密着型通所介護</t>
  </si>
  <si>
    <t>通所型サービス（総合事業）</t>
    <rPh sb="0" eb="2">
      <t>ツウショ</t>
    </rPh>
    <rPh sb="2" eb="3">
      <t>ガタ</t>
    </rPh>
    <rPh sb="8" eb="10">
      <t>ソウゴウ</t>
    </rPh>
    <rPh sb="10" eb="12">
      <t>ジギョウ</t>
    </rPh>
    <phoneticPr fontId="7"/>
  </si>
  <si>
    <t>うるま市</t>
    <rPh sb="3" eb="4">
      <t>シ</t>
    </rPh>
    <phoneticPr fontId="7"/>
  </si>
  <si>
    <t>訪問介護</t>
  </si>
  <si>
    <t>訪問型サービス（総合事業）</t>
    <rPh sb="0" eb="2">
      <t>ホウモン</t>
    </rPh>
    <rPh sb="2" eb="3">
      <t>ガタ</t>
    </rPh>
    <rPh sb="8" eb="10">
      <t>ソウゴウ</t>
    </rPh>
    <rPh sb="10" eb="12">
      <t>ジギョウ</t>
    </rPh>
    <phoneticPr fontId="7"/>
  </si>
  <si>
    <t>5に含む</t>
    <rPh sb="2" eb="3">
      <t>フク</t>
    </rPh>
    <phoneticPr fontId="7"/>
  </si>
  <si>
    <t>通所介護</t>
  </si>
  <si>
    <t>8に含む</t>
    <rPh sb="2" eb="3">
      <t>フク</t>
    </rPh>
    <phoneticPr fontId="7"/>
  </si>
  <si>
    <t>広域連合</t>
    <rPh sb="0" eb="2">
      <t>コウイキ</t>
    </rPh>
    <rPh sb="2" eb="4">
      <t>レンゴウ</t>
    </rPh>
    <phoneticPr fontId="7"/>
  </si>
  <si>
    <t>別紙様式２－１</t>
    <rPh sb="0" eb="2">
      <t>ベッシ</t>
    </rPh>
    <rPh sb="2" eb="4">
      <t>ヨウシキ</t>
    </rPh>
    <phoneticPr fontId="7"/>
  </si>
  <si>
    <t>提出先</t>
    <rPh sb="0" eb="2">
      <t>テイシュツ</t>
    </rPh>
    <rPh sb="2" eb="3">
      <t>サキ</t>
    </rPh>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</si>
  <si>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</si>
  <si>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</si>
  <si>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年度）</t>
    <phoneticPr fontId="7"/>
  </si>
  <si>
    <t>１　基本情報＜共通＞</t>
    <rPh sb="2" eb="4">
      <t>キホン</t>
    </rPh>
    <rPh sb="4" eb="6">
      <t>ジョウホウ</t>
    </rPh>
    <rPh sb="7" eb="9">
      <t>キョウツウ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</si>
  <si>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</si>
  <si>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</si>
  <si>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E-mail</t>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</si>
  <si>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</si>
  <si>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t>
  </si>
  <si>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</si>
  <si>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</si>
  <si>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</si>
  <si>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</si>
  <si>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２　賃金改善計画について＜共通＞</t>
    <rPh sb="13" eb="15">
      <t>キョウツウ</t>
    </rPh>
    <phoneticPr fontId="7"/>
  </si>
  <si>
    <t>（１）加算額を上回る賃金改善について</t>
    <rPh sb="3" eb="6">
      <t>カサンガク</t>
    </rPh>
    <rPh sb="7" eb="9">
      <t>ウワマワ</t>
    </rPh>
    <rPh sb="10" eb="12">
      <t>チンギン</t>
    </rPh>
    <rPh sb="12" eb="14">
      <t>カイゼン</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</si>
  <si>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</si>
  <si>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処遇改善加算</t>
    <phoneticPr fontId="7"/>
  </si>
  <si>
    <t>特定加算</t>
    <phoneticPr fontId="7"/>
  </si>
  <si>
    <t>ベースアップ等加算</t>
    <rPh sb="6" eb="7">
      <t>トウ</t>
    </rPh>
    <rPh sb="7" eb="9">
      <t>カサン</t>
    </rPh>
    <phoneticPr fontId="7"/>
  </si>
  <si>
    <t>①</t>
    <phoneticPr fontId="7"/>
  </si>
  <si>
    <t>令和</t>
    <phoneticPr fontId="7"/>
  </si>
  <si>
    <t>年度の加算の見込額</t>
    <rPh sb="0" eb="2">
      <t>ネンド</t>
    </rPh>
    <rPh sb="3" eb="5">
      <t>カサン</t>
    </rPh>
    <rPh sb="6" eb="9">
      <t>ミコミガク</t>
    </rPh>
    <phoneticPr fontId="7"/>
  </si>
  <si>
    <t>円</t>
    <rPh sb="0" eb="1">
      <t>エン</t>
    </rPh>
    <phoneticPr fontId="7"/>
  </si>
  <si>
    <t>②</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</si>
  <si>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</si>
  <si>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ⅰ）それぞれの加算の算定により賃金改善を行う場合の賃金の総額（見込額）</t>
    <phoneticPr fontId="7"/>
  </si>
  <si>
    <t>ⅱ）前年度の賃金の総額（処遇改善加算等を取得し実施される賃金改善額及び独自の賃金改善額を除く）【基準額１・基準額２・基準額３】</t>
    <rPh sb="58" eb="61">
      <t>キジュンガク</t>
    </rPh>
    <phoneticPr fontId="7"/>
  </si>
  <si>
    <t>(ア)前年度の賃金の総額</t>
    <phoneticPr fontId="7"/>
  </si>
  <si>
    <t>(イ)前年度の処遇改善加算の総額</t>
    <phoneticPr fontId="7"/>
  </si>
  <si>
    <t>(ウ)前年度の特定加算の総額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</si>
  <si>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</si>
  <si>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(オ)前年度の各介護サービス事業者等の
独自の賃金改善額</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</si>
  <si>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</si>
  <si>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t>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</si>
  <si>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</si>
  <si>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</si>
  <si>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</si>
  <si>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(4)には、介護職員のみの賃金の総額を記載すること。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</si>
  <si>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</si>
  <si>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</si>
  <si>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(1)～(6)には、それぞれの加算による賃金改善を行った場合の法定福利費等の事業主負担の増加分を含めることができる。</t>
    <phoneticPr fontId="7"/>
  </si>
  <si>
    <t>【加算の総額に係る記入上の注意】</t>
    <rPh sb="1" eb="3">
      <t>カサン</t>
    </rPh>
    <rPh sb="4" eb="6">
      <t>ソウガク</t>
    </rPh>
    <rPh sb="7" eb="8">
      <t>カカ</t>
    </rPh>
    <rPh sb="9" eb="11">
      <t>キニュウ</t>
    </rPh>
    <rPh sb="11" eb="12">
      <t>ジョウ</t>
    </rPh>
    <rPh sb="13" eb="15">
      <t>チュウイ</t>
    </rPh>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</si>
  <si>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</si>
  <si>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</si>
  <si>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</si>
  <si>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</si>
  <si>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（２）介護職員処遇改善加算</t>
    <rPh sb="3" eb="5">
      <t>カイゴ</t>
    </rPh>
    <rPh sb="5" eb="7">
      <t>ショクイン</t>
    </rPh>
    <rPh sb="7" eb="9">
      <t>ショグウ</t>
    </rPh>
    <rPh sb="9" eb="13">
      <t>カイゼンカサン</t>
    </rPh>
    <phoneticPr fontId="7"/>
  </si>
  <si>
    <t>①処遇改善加算の見込額／②賃金改善の見込額</t>
    <phoneticPr fontId="7"/>
  </si>
  <si>
    <t>別紙様式2-1　２(１)のとおり</t>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</si>
  <si>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</si>
  <si>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別紙様式2-2のとおり</t>
    <phoneticPr fontId="7"/>
  </si>
  <si>
    <t>⑤賃金改善実施期間</t>
    <phoneticPr fontId="7"/>
  </si>
  <si>
    <t>令和</t>
    <rPh sb="0" eb="2">
      <t>レイワ</t>
    </rPh>
    <phoneticPr fontId="7"/>
  </si>
  <si>
    <t>年</t>
    <phoneticPr fontId="7"/>
  </si>
  <si>
    <t>月</t>
    <phoneticPr fontId="7"/>
  </si>
  <si>
    <t>～</t>
    <phoneticPr fontId="7"/>
  </si>
  <si>
    <t>(</t>
    <phoneticPr fontId="7"/>
  </si>
  <si>
    <t>か月</t>
    <rPh sb="1" eb="2">
      <t>ゲツ</t>
    </rPh>
    <phoneticPr fontId="7"/>
  </si>
  <si>
    <t>)</t>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</si>
  <si>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</si>
  <si>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①特定加算の見込額／②賃金改善の見込額</t>
    <phoneticPr fontId="7"/>
  </si>
  <si>
    <t>別紙様式2-1　２(１)のとおり</t>
    <rPh sb="2" eb="4">
      <t>ヨウシキ</t>
    </rPh>
    <phoneticPr fontId="7"/>
  </si>
  <si>
    <t>③処遇改善加算の取得状況</t>
    <rPh sb="1" eb="7">
      <t>ショグウカイゼンカサン</t>
    </rPh>
    <rPh sb="8" eb="10">
      <t>シュトク</t>
    </rPh>
    <rPh sb="10" eb="12">
      <t>ジョウキョウ</t>
    </rPh>
    <phoneticPr fontId="7"/>
  </si>
  <si>
    <t>別紙様式2-2のとおり</t>
    <rPh sb="2" eb="4">
      <t>ヨウシキ</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</si>
  <si>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</si>
  <si>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別紙様式2-3のとおり</t>
    <phoneticPr fontId="7"/>
  </si>
  <si>
    <t>⑦</t>
    <phoneticPr fontId="7"/>
  </si>
  <si>
    <t>平均賃金改善額</t>
    <rPh sb="0" eb="2">
      <t>ヘイキン</t>
    </rPh>
    <rPh sb="2" eb="4">
      <t>チンギン</t>
    </rPh>
    <rPh sb="4" eb="6">
      <t>カイゼン</t>
    </rPh>
    <rPh sb="6" eb="7">
      <t>ガク</t>
    </rPh>
    <phoneticPr fontId="7"/>
  </si>
  <si>
    <t>経験・技能のある
介護職員(A)</t>
    <rPh sb="0" eb="2">
      <t>ケイケン</t>
    </rPh>
    <phoneticPr fontId="7"/>
  </si>
  <si>
    <t>他の介護職員(B)</t>
    <rPh sb="0" eb="1">
      <t>タ</t>
    </rPh>
    <rPh sb="2" eb="4">
      <t>カイゴ</t>
    </rPh>
    <rPh sb="4" eb="6">
      <t>ショクイン</t>
    </rPh>
    <phoneticPr fontId="7"/>
  </si>
  <si>
    <t>その他の職種(C)</t>
    <rPh sb="2" eb="3">
      <t>タ</t>
    </rPh>
    <rPh sb="4" eb="6">
      <t>ショクシュ</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</si>
  <si>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</si>
  <si>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t>円</t>
  </si>
  <si>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</si>
  <si>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t>人</t>
  </si>
  <si>
    <t>人</t>
    <rPh sb="0" eb="1">
      <t>ニン</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</si>
  <si>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</si>
  <si>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</si>
  <si>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(A)</t>
    <phoneticPr fontId="7"/>
  </si>
  <si>
    <t>(B)</t>
    <phoneticPr fontId="7"/>
  </si>
  <si>
    <t>(C)</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</si>
  <si>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</si>
  <si>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</si>
  <si>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</si>
  <si>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</si>
  <si>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</si>
  <si>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t>(A)のみ実施</t>
  </si>
  <si>
    <t>(A)のみ</t>
    <phoneticPr fontId="7"/>
  </si>
  <si>
    <t>単価</t>
    <rPh sb="0" eb="2">
      <t>タンカ</t>
    </rPh>
    <phoneticPr fontId="7"/>
  </si>
  <si>
    <t>なし</t>
    <phoneticPr fontId="7"/>
  </si>
  <si>
    <t>（</t>
  </si>
  <si>
    <t>）</t>
  </si>
  <si>
    <t>年間配分額</t>
    <rPh sb="0" eb="2">
      <t>ネンカン</t>
    </rPh>
    <rPh sb="2" eb="5">
      <t>ハイブンガク</t>
    </rPh>
    <phoneticPr fontId="7"/>
  </si>
  <si>
    <t>-</t>
    <phoneticPr fontId="7"/>
  </si>
  <si>
    <t>(A)及び(B)を実施</t>
  </si>
  <si>
    <t>(A)及び(B)</t>
    <rPh sb="3" eb="4">
      <t>オヨ</t>
    </rPh>
    <phoneticPr fontId="7"/>
  </si>
  <si>
    <t>配分比率</t>
    <rPh sb="0" eb="2">
      <t>ハイブン</t>
    </rPh>
    <rPh sb="2" eb="4">
      <t>ヒリツ</t>
    </rPh>
    <phoneticPr fontId="7"/>
  </si>
  <si>
    <t>(A)/(B)</t>
    <phoneticPr fontId="7"/>
  </si>
  <si>
    <t>(A)(B)(C)全て実施</t>
  </si>
  <si>
    <t>(A)(B)(C)全て</t>
    <rPh sb="9" eb="10">
      <t>スベ</t>
    </rPh>
    <phoneticPr fontId="7"/>
  </si>
  <si>
    <t>上記以外の方法で実施</t>
  </si>
  <si>
    <t>(B)/(C)</t>
    <phoneticPr fontId="7"/>
  </si>
  <si>
    <t>(A)/(C)(参考)</t>
    <rPh sb="8" eb="10">
      <t>サンコウ</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</si>
  <si>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</si>
  <si>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人（見込）</t>
    <rPh sb="0" eb="1">
      <t>ニン</t>
    </rPh>
    <rPh sb="2" eb="4">
      <t>ミコ</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</si>
  <si>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</si>
  <si>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</si>
  <si>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</si>
  <si>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</si>
  <si>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</si>
  <si>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t>
    <phoneticPr fontId="7"/>
  </si>
  <si>
    <t>⑧</t>
    <phoneticPr fontId="7"/>
  </si>
  <si>
    <r>
      <t>賃金改善実施期間</t>
    </r>
    <r>
      <rPr>
        <sz val="8"/>
        <color theme="1"/>
        <rFont val="ＭＳ Ｐ明朝"/>
        <family val="1"/>
        <charset val="128"/>
      </rPr>
      <t>(k)</t>
    </r>
    <phoneticPr fontId="7"/>
  </si>
  <si>
    <t>【記入上の注意】</t>
    <rPh sb="1" eb="3">
      <t>キニュウ</t>
    </rPh>
    <rPh sb="3" eb="4">
      <t>ジョウ</t>
    </rPh>
    <rPh sb="5" eb="7">
      <t>チュウイ</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</si>
  <si>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</si>
  <si>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</si>
  <si>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</si>
  <si>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</si>
  <si>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①ベースアップ等加算の見込額／②賃金改善の見込額</t>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</si>
  <si>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</si>
  <si>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別紙様式2-4のとおり</t>
    <phoneticPr fontId="7"/>
  </si>
  <si>
    <t>⑤ベースアップ等による賃金改善の見込額等</t>
    <rPh sb="7" eb="8">
      <t>トウ</t>
    </rPh>
    <rPh sb="16" eb="18">
      <t>ミコ</t>
    </rPh>
    <rPh sb="18" eb="19">
      <t>ガク</t>
    </rPh>
    <rPh sb="19" eb="20">
      <t>トウ</t>
    </rPh>
    <phoneticPr fontId="7"/>
  </si>
  <si>
    <t>ⅰ）介護職員の賃金改善の見込額　(n-1)</t>
    <phoneticPr fontId="7"/>
  </si>
  <si>
    <t>&lt;-</t>
    <phoneticPr fontId="7"/>
  </si>
  <si>
    <t>要件</t>
    <rPh sb="0" eb="2">
      <t>ヨウケン</t>
    </rPh>
    <phoneticPr fontId="7"/>
  </si>
  <si>
    <t>（うち、ベースアップ等による賃金改善の
見込額）(n-2)</t>
    <phoneticPr fontId="7"/>
  </si>
  <si>
    <t>（</t>
    <phoneticPr fontId="7"/>
  </si>
  <si>
    <t>％</t>
    <phoneticPr fontId="7"/>
  </si>
  <si>
    <t>（一月あたり</t>
    <rPh sb="1" eb="2">
      <t>ヒト</t>
    </rPh>
    <rPh sb="2" eb="3">
      <t>ツキ</t>
    </rPh>
    <phoneticPr fontId="7"/>
  </si>
  <si>
    <t>円）</t>
    <phoneticPr fontId="7"/>
  </si>
  <si>
    <t>ⅰ）その他の職員の賃金改善の見込額　(o-1)</t>
    <rPh sb="4" eb="5">
      <t>タ</t>
    </rPh>
    <rPh sb="6" eb="8">
      <t>ショクイン</t>
    </rPh>
    <phoneticPr fontId="7"/>
  </si>
  <si>
    <t>（うち、ベースアップ等による賃金改善の
見込額）(o-2)</t>
    <phoneticPr fontId="7"/>
  </si>
  <si>
    <t>⑥</t>
    <phoneticPr fontId="7"/>
  </si>
  <si>
    <t>賃金改善実施期間</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</si>
  <si>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</si>
  <si>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r>
      <t>（５）</t>
    </r>
    <r>
      <rPr>
        <sz val="10"/>
        <color theme="1"/>
        <rFont val="ＭＳ Ｐ明朝"/>
        <family val="1"/>
        <charset val="128"/>
      </rPr>
      <t>賃金改善を行う賃金項目及び方法　</t>
    </r>
    <rPh sb="10" eb="12">
      <t>チンギン</t>
    </rPh>
    <rPh sb="14" eb="15">
      <t>オヨ</t>
    </rPh>
    <phoneticPr fontId="7"/>
  </si>
  <si>
    <t>イ　処遇改善加算</t>
    <rPh sb="2" eb="4">
      <t>ショグウ</t>
    </rPh>
    <rPh sb="4" eb="8">
      <t>カイゼンカサン</t>
    </rPh>
    <phoneticPr fontId="7"/>
  </si>
  <si>
    <t>賃金改善を行う給与の種類</t>
    <rPh sb="0" eb="2">
      <t>チンギン</t>
    </rPh>
    <rPh sb="2" eb="4">
      <t>カイゼン</t>
    </rPh>
    <rPh sb="5" eb="6">
      <t>オコナ</t>
    </rPh>
    <rPh sb="7" eb="9">
      <t>キュウヨ</t>
    </rPh>
    <rPh sb="10" eb="12">
      <t>シュルイ</t>
    </rPh>
    <phoneticPr fontId="7"/>
  </si>
  <si>
    <t>基本給</t>
    <rPh sb="0" eb="3">
      <t>キホンキュウ</t>
    </rPh>
    <phoneticPr fontId="7"/>
  </si>
  <si>
    <t>手当（新設）</t>
    <rPh sb="0" eb="2">
      <t>テアテ</t>
    </rPh>
    <rPh sb="3" eb="5">
      <t>シンセツ</t>
    </rPh>
    <phoneticPr fontId="7"/>
  </si>
  <si>
    <t>手当（既存の増額）</t>
    <rPh sb="0" eb="2">
      <t>テアテ</t>
    </rPh>
    <rPh sb="3" eb="5">
      <t>キソン</t>
    </rPh>
    <rPh sb="6" eb="8">
      <t>ゾウガク</t>
    </rPh>
    <phoneticPr fontId="7"/>
  </si>
  <si>
    <t>賞与</t>
    <rPh sb="0" eb="2">
      <t>ショウヨ</t>
    </rPh>
    <phoneticPr fontId="7"/>
  </si>
  <si>
    <t>その他</t>
    <rPh sb="2" eb="3">
      <t>タ</t>
    </rPh>
    <phoneticPr fontId="7"/>
  </si>
  <si>
    <t>具体的な取組内容</t>
    <rPh sb="0" eb="3">
      <t>グタイテキ</t>
    </rPh>
    <rPh sb="4" eb="6">
      <t>トリクミ</t>
    </rPh>
    <rPh sb="6" eb="8">
      <t>ナイヨウ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</si>
  <si>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</si>
  <si>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就業規則の見直し</t>
    <rPh sb="0" eb="2">
      <t>シュウギョウ</t>
    </rPh>
    <rPh sb="2" eb="4">
      <t>キソク</t>
    </rPh>
    <rPh sb="5" eb="7">
      <t>ミナオ</t>
    </rPh>
    <phoneticPr fontId="7"/>
  </si>
  <si>
    <t>賃金規程の見直し</t>
    <rPh sb="0" eb="2">
      <t>チンギン</t>
    </rPh>
    <rPh sb="2" eb="4">
      <t>キテイ</t>
    </rPh>
    <rPh sb="5" eb="7">
      <t>ミナオ</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</si>
  <si>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</si>
  <si>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</si>
  <si>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（上記取組の開始時期）</t>
    <rPh sb="1" eb="3">
      <t>ジョウキ</t>
    </rPh>
    <rPh sb="3" eb="5">
      <t>トリクミ</t>
    </rPh>
    <rPh sb="6" eb="8">
      <t>カイシ</t>
    </rPh>
    <rPh sb="8" eb="10">
      <t>ジキ</t>
    </rPh>
    <phoneticPr fontId="7"/>
  </si>
  <si>
    <t>令和</t>
  </si>
  <si>
    <t>年</t>
    <rPh sb="0" eb="1">
      <t>ネン</t>
    </rPh>
    <phoneticPr fontId="7"/>
  </si>
  <si>
    <t>月</t>
    <rPh sb="0" eb="1">
      <t>ガツ</t>
    </rPh>
    <phoneticPr fontId="7"/>
  </si>
  <si>
    <t>実施済</t>
    <rPh sb="0" eb="2">
      <t>ジッシ</t>
    </rPh>
    <rPh sb="2" eb="3">
      <t>ズ</t>
    </rPh>
    <phoneticPr fontId="7"/>
  </si>
  <si>
    <t>予定</t>
    <rPh sb="0" eb="2">
      <t>ヨテイ</t>
    </rPh>
    <phoneticPr fontId="7"/>
  </si>
  <si>
    <t>※上記に加えて、前年度に提出した計画書の記載内容から変更がない場合は「変更なし」にもチェック（✔）すること。</t>
    <rPh sb="1" eb="3">
      <t>ジョウキ</t>
    </rPh>
    <rPh sb="4" eb="5">
      <t>クワ</t>
    </rPh>
    <phoneticPr fontId="7"/>
  </si>
  <si>
    <t>変更なし</t>
    <rPh sb="0" eb="2">
      <t>ヘンコウ</t>
    </rPh>
    <phoneticPr fontId="7"/>
  </si>
  <si>
    <t>ロ　特定加算　</t>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</si>
  <si>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</si>
  <si>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賃金改善を行う職員の範囲</t>
    <rPh sb="0" eb="2">
      <t>チンギン</t>
    </rPh>
    <rPh sb="2" eb="4">
      <t>カイゼン</t>
    </rPh>
    <rPh sb="5" eb="6">
      <t>オコナ</t>
    </rPh>
    <rPh sb="7" eb="9">
      <t>ショクイン</t>
    </rPh>
    <rPh sb="10" eb="12">
      <t>ハンイ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</si>
  <si>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</si>
  <si>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</si>
  <si>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</si>
  <si>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 xml:space="preserve"> （(A)にチェック（✔）がない場合その理由）</t>
    <rPh sb="16" eb="18">
      <t>バアイ</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</si>
  <si>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</si>
  <si>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賃金規程の見直し</t>
    <rPh sb="5" eb="7">
      <t>ミナオ</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</si>
  <si>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</si>
  <si>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</si>
  <si>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ハ　</t>
    </r>
    <r>
      <rPr>
        <b/>
        <sz val="10"/>
        <color theme="1"/>
        <rFont val="ＭＳ Ｐ明朝"/>
        <family val="1"/>
        <charset val="128"/>
      </rPr>
      <t>ベースアップ等加算</t>
    </r>
    <rPh sb="8" eb="9">
      <t>トウ</t>
    </rPh>
    <rPh sb="9" eb="11">
      <t>カサン</t>
    </rPh>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</si>
  <si>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</si>
  <si>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</si>
  <si>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</si>
  <si>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</si>
  <si>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</si>
  <si>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</si>
  <si>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（１）②ⅱ）(オ)の「前年度の各介護サービス事業者等の独自の賃金改善額」に計上する場合は記載すること。</t>
    <rPh sb="15" eb="18">
      <t>カクカイゴ</t>
    </rPh>
    <rPh sb="22" eb="26">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</si>
  <si>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</si>
  <si>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</si>
  <si>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３　キャリアパス要件について＜処遇改善加算＞　</t>
    <rPh sb="8" eb="10">
      <t>ヨウケン</t>
    </rPh>
    <rPh sb="15" eb="17">
      <t>ショグウ</t>
    </rPh>
    <rPh sb="17" eb="21">
      <t>カイゼンカサン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</si>
  <si>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</si>
  <si>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</si>
  <si>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加算Ⅰ・Ⅱの場合は必ず「該当」</t>
    <phoneticPr fontId="7"/>
  </si>
  <si>
    <t>該当</t>
    <rPh sb="0" eb="2">
      <t>ガイトウ</t>
    </rPh>
    <phoneticPr fontId="7"/>
  </si>
  <si>
    <t>非該当</t>
    <rPh sb="0" eb="3">
      <t>ヒガイトウ</t>
    </rPh>
    <phoneticPr fontId="7"/>
  </si>
  <si>
    <t>イ</t>
    <phoneticPr fontId="7"/>
  </si>
  <si>
    <t>介護職員の任用における職位、職責又は職務内容等の要件を定めている。</t>
    <rPh sb="0" eb="2">
      <t>カイゴ</t>
    </rPh>
    <rPh sb="2" eb="4">
      <t>ショクイン</t>
    </rPh>
    <rPh sb="5" eb="7">
      <t>ニンヨウ</t>
    </rPh>
    <phoneticPr fontId="7"/>
  </si>
  <si>
    <t>ロ</t>
    <phoneticPr fontId="7"/>
  </si>
  <si>
    <t>イに掲げる職位、職責又は職務内容等に応じた賃金体系を定めている。</t>
    <rPh sb="2" eb="3">
      <t>カカ</t>
    </rPh>
    <phoneticPr fontId="7"/>
  </si>
  <si>
    <t>ハ</t>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</si>
  <si>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</si>
  <si>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　次のイとロ両方の基準を満たす。</t>
    <rPh sb="6" eb="8">
      <t>ヨウケン</t>
    </rPh>
    <rPh sb="15" eb="17">
      <t>リョウホウ</t>
    </rPh>
    <rPh sb="16" eb="17">
      <t>カタ</t>
    </rPh>
    <rPh sb="18" eb="20">
      <t>キジュン</t>
    </rPh>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</si>
  <si>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</si>
  <si>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</si>
  <si>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</si>
  <si>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資格取得のための支援の実施</t>
    <rPh sb="0" eb="2">
      <t>シカク</t>
    </rPh>
    <rPh sb="2" eb="4">
      <t>シュトク</t>
    </rPh>
    <rPh sb="8" eb="10">
      <t>シエン</t>
    </rPh>
    <rPh sb="11" eb="13">
      <t>ジッシ</t>
    </rPh>
    <phoneticPr fontId="7"/>
  </si>
  <si>
    <t>※当該取組の内容について下記に記載すること</t>
    <rPh sb="1" eb="3">
      <t>トウガイ</t>
    </rPh>
    <rPh sb="3" eb="5">
      <t>トリクミ</t>
    </rPh>
    <rPh sb="6" eb="8">
      <t>ナイヨウ</t>
    </rPh>
    <rPh sb="12" eb="14">
      <t>カキ</t>
    </rPh>
    <rPh sb="15" eb="17">
      <t>キサイ</t>
    </rPh>
    <phoneticPr fontId="7"/>
  </si>
  <si>
    <t>イについて、全ての介護職員に周知している。</t>
    <rPh sb="6" eb="7">
      <t>スベ</t>
    </rPh>
    <phoneticPr fontId="7"/>
  </si>
  <si>
    <t>キャリアパス要件Ⅲ　次のイとロ両方の基準を満たす。</t>
    <rPh sb="6" eb="8">
      <t>ヨウケン</t>
    </rPh>
    <rPh sb="15" eb="17">
      <t>リョウホウ</t>
    </rPh>
    <rPh sb="18" eb="20">
      <t>キジュン</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</si>
  <si>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</si>
  <si>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</si>
  <si>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</si>
  <si>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</si>
  <si>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</si>
  <si>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</si>
  <si>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</si>
  <si>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４　職場環境等要件について＜処遇改善加算・特定加算＞　</t>
    <rPh sb="14" eb="20">
      <t>ショグウカイゼンカサン</t>
    </rPh>
    <rPh sb="21" eb="23">
      <t>トクテイ</t>
    </rPh>
    <rPh sb="23" eb="25">
      <t>カサン</t>
    </rPh>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</si>
  <si>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</si>
  <si>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区分</t>
    <rPh sb="0" eb="2">
      <t>クブン</t>
    </rPh>
    <phoneticPr fontId="7"/>
  </si>
  <si>
    <t>内容</t>
    <rPh sb="0" eb="2">
      <t>ナイヨウ</t>
    </rPh>
    <phoneticPr fontId="7"/>
  </si>
  <si>
    <t>入職促進に向けた取組</t>
    <phoneticPr fontId="7"/>
  </si>
  <si>
    <t>法人や事業所の経営理念やケア方針・人材育成方針、その実現のための施策・仕組みなどの明確化</t>
    <phoneticPr fontId="7"/>
  </si>
  <si>
    <t>事業者の共同による採用・人事ローテーション・研修のための制度構築</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</si>
  <si>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</si>
  <si>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</si>
  <si>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資質の向上やキャリアアップに向けた支援</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</si>
  <si>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</si>
  <si>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</si>
  <si>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</si>
  <si>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</si>
  <si>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両立支援・多様な働き方の推進</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</si>
  <si>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</si>
  <si>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</si>
  <si>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</si>
  <si>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</si>
  <si>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腰痛を含む心身の健康管理</t>
    <phoneticPr fontId="7"/>
  </si>
  <si>
    <t>介護職員の身体の負担軽減のための介護技術の修得支援、介護ロボットやリフト等の介護機器等導入及び研修等による腰痛対策の実施</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</si>
  <si>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</si>
  <si>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</si>
  <si>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</si>
  <si>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生産性向上のための業務改善の取組</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</si>
  <si>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</si>
  <si>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</si>
  <si>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</si>
  <si>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</si>
  <si>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やりがい・働きがいの醸成</t>
    <phoneticPr fontId="7"/>
  </si>
  <si>
    <t>ミーティング等による職場内コミュニケーションの円滑化による個々の介護職員の気づきを踏まえた勤務環境やケア内容の改善</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</si>
  <si>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</si>
  <si>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</si>
  <si>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</si>
  <si>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</si>
  <si>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t>　実施している周知方法について、チェック（✔）すること。</t>
    <rPh sb="1" eb="3">
      <t>ジッシ</t>
    </rPh>
    <rPh sb="7" eb="9">
      <t>シュウチ</t>
    </rPh>
    <rPh sb="9" eb="11">
      <t>ホウホウ</t>
    </rPh>
    <phoneticPr fontId="7"/>
  </si>
  <si>
    <t>ホームページ
への掲載</t>
    <rPh sb="9" eb="11">
      <t>ケイサイ</t>
    </rPh>
    <phoneticPr fontId="7"/>
  </si>
  <si>
    <t>「介護サービス情報公表システム」への掲載</t>
    <rPh sb="1" eb="3">
      <t>カイゴ</t>
    </rPh>
    <rPh sb="7" eb="9">
      <t>ジョウホウ</t>
    </rPh>
    <rPh sb="9" eb="11">
      <t>コウヒョウ</t>
    </rPh>
    <rPh sb="18" eb="20">
      <t>ケイサイ</t>
    </rPh>
    <phoneticPr fontId="7"/>
  </si>
  <si>
    <t>／</t>
    <phoneticPr fontId="7"/>
  </si>
  <si>
    <t>掲載予定</t>
    <rPh sb="0" eb="2">
      <t>ケイサイ</t>
    </rPh>
    <rPh sb="2" eb="4">
      <t>ヨテイ</t>
    </rPh>
    <phoneticPr fontId="7"/>
  </si>
  <si>
    <t>自社のホームページに掲載</t>
    <rPh sb="0" eb="2">
      <t>ジシャ</t>
    </rPh>
    <rPh sb="10" eb="12">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</si>
  <si>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</si>
  <si>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</si>
  <si>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</si>
  <si>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</si>
  <si>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確認項目</t>
    <rPh sb="0" eb="2">
      <t>カクニン</t>
    </rPh>
    <rPh sb="2" eb="4">
      <t>コウモク</t>
    </rPh>
    <phoneticPr fontId="7"/>
  </si>
  <si>
    <t>証明する資料の例</t>
    <rPh sb="0" eb="2">
      <t>ショウメイ</t>
    </rPh>
    <rPh sb="4" eb="6">
      <t>シリョウ</t>
    </rPh>
    <rPh sb="7" eb="8">
      <t>レイ</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</si>
  <si>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</si>
  <si>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就業規則、給与規程</t>
    <rPh sb="0" eb="2">
      <t>シュウギョウ</t>
    </rPh>
    <rPh sb="2" eb="4">
      <t>キソク</t>
    </rPh>
    <rPh sb="5" eb="7">
      <t>キュウヨ</t>
    </rPh>
    <rPh sb="7" eb="9">
      <t>キテイ</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</si>
  <si>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</si>
  <si>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給与明細</t>
    <rPh sb="0" eb="2">
      <t>キュウヨ</t>
    </rPh>
    <rPh sb="2" eb="4">
      <t>メイサイ</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</si>
  <si>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</si>
  <si>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勤務体制表、介護福祉士登録証</t>
    <rPh sb="0" eb="2">
      <t>キンム</t>
    </rPh>
    <rPh sb="2" eb="5">
      <t>タイセイヒョウ</t>
    </rPh>
    <rPh sb="6" eb="8">
      <t>カイゴ</t>
    </rPh>
    <rPh sb="8" eb="11">
      <t>フクシシ</t>
    </rPh>
    <rPh sb="11" eb="13">
      <t>トウロク</t>
    </rPh>
    <rPh sb="13" eb="14">
      <t>ショウ</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</si>
  <si>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</si>
  <si>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</si>
  <si>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</si>
  <si>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t>
    <phoneticPr fontId="7"/>
  </si>
  <si>
    <t>労働保険料の納付が適正に行われています。</t>
    <rPh sb="0" eb="2">
      <t>ロウドウ</t>
    </rPh>
    <rPh sb="2" eb="5">
      <t>ホケンリョウ</t>
    </rPh>
    <rPh sb="6" eb="8">
      <t>ノウフ</t>
    </rPh>
    <rPh sb="9" eb="11">
      <t>テキセイ</t>
    </rPh>
    <rPh sb="12" eb="13">
      <t>オコナ</t>
    </rPh>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</si>
  <si>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</si>
  <si>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</si>
  <si>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会議録、周知文書</t>
    <rPh sb="0" eb="3">
      <t>カイギロク</t>
    </rPh>
    <rPh sb="4" eb="6">
      <t>シュウチ</t>
    </rPh>
    <rPh sb="6" eb="8">
      <t>ブンショ</t>
    </rPh>
    <phoneticPr fontId="7"/>
  </si>
  <si>
    <t>※</t>
    <phoneticPr fontId="7"/>
  </si>
  <si>
    <t>各証明資料は、指定権者からの求めがあった場合には、速やかに提出すること。</t>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</si>
  <si>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</si>
  <si>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計画書の記載内容に虚偽がないことを証明するとともに、記載内容を証明する資料を適切に保管していることを誓約します。</t>
    <phoneticPr fontId="7"/>
  </si>
  <si>
    <t>月</t>
    <rPh sb="0" eb="1">
      <t>ゲツ</t>
    </rPh>
    <phoneticPr fontId="7"/>
  </si>
  <si>
    <t>日</t>
    <rPh sb="0" eb="1">
      <t>ニチ</t>
    </rPh>
    <phoneticPr fontId="7"/>
  </si>
  <si>
    <t>代表者</t>
    <rPh sb="0" eb="3">
      <t>ダイヒョウシャ</t>
    </rPh>
    <phoneticPr fontId="7"/>
  </si>
  <si>
    <t>別紙様式２－２</t>
    <rPh sb="0" eb="2">
      <t>ベッシ</t>
    </rPh>
    <rPh sb="2" eb="4">
      <t>ヨウシキ</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</si>
  <si>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</si>
  <si>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</si>
  <si>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介護保険事業所番号</t>
    <rPh sb="0" eb="2">
      <t>カイゴ</t>
    </rPh>
    <rPh sb="2" eb="4">
      <t>ホケン</t>
    </rPh>
    <rPh sb="4" eb="7">
      <t>ジギョウショ</t>
    </rPh>
    <rPh sb="7" eb="9">
      <t>バンゴウ</t>
    </rPh>
    <phoneticPr fontId="7"/>
  </si>
  <si>
    <t>事業所名</t>
    <rPh sb="0" eb="3">
      <t>ジギョウショ</t>
    </rPh>
    <rPh sb="3" eb="4">
      <t>メイ</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</si>
  <si>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</si>
  <si>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１単位あたりの単価[円]
(b)</t>
    <rPh sb="1" eb="3">
      <t>タンイ</t>
    </rPh>
    <rPh sb="7" eb="9">
      <t>タンカ</t>
    </rPh>
    <rPh sb="10" eb="11">
      <t>エン</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</si>
  <si>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</si>
  <si>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④</t>
    <phoneticPr fontId="7"/>
  </si>
  <si>
    <t xml:space="preserve">処遇改善加算の見込額[円]
(a×b×c×d)
</t>
    <rPh sb="0" eb="2">
      <t>ショグウ</t>
    </rPh>
    <rPh sb="2" eb="6">
      <t>カイゼンカサン</t>
    </rPh>
    <rPh sb="7" eb="9">
      <t>ミコ</t>
    </rPh>
    <rPh sb="9" eb="10">
      <t>ガク</t>
    </rPh>
    <phoneticPr fontId="7"/>
  </si>
  <si>
    <t>新規・継続の別</t>
    <rPh sb="0" eb="2">
      <t>シンキ</t>
    </rPh>
    <rPh sb="3" eb="5">
      <t>ケイゾク</t>
    </rPh>
    <rPh sb="6" eb="7">
      <t>ベツ</t>
    </rPh>
    <phoneticPr fontId="7"/>
  </si>
  <si>
    <t>算定する処遇改善加算の区分</t>
    <rPh sb="0" eb="2">
      <t>サンテイ</t>
    </rPh>
    <rPh sb="4" eb="6">
      <t>ショグウ</t>
    </rPh>
    <rPh sb="6" eb="10">
      <t>カイゼンカサン</t>
    </rPh>
    <rPh sb="11" eb="13">
      <t>クブン</t>
    </rPh>
    <phoneticPr fontId="7"/>
  </si>
  <si>
    <t>加算率(c)</t>
    <rPh sb="0" eb="2">
      <t>カサン</t>
    </rPh>
    <rPh sb="2" eb="3">
      <t>リツ</t>
    </rPh>
    <phoneticPr fontId="7"/>
  </si>
  <si>
    <t>算定対象月
(d)</t>
    <rPh sb="0" eb="2">
      <t>サンテイ</t>
    </rPh>
    <rPh sb="2" eb="4">
      <t>タイショウ</t>
    </rPh>
    <rPh sb="4" eb="5">
      <t>ツキ</t>
    </rPh>
    <phoneticPr fontId="7"/>
  </si>
  <si>
    <t>継続</t>
  </si>
  <si>
    <t>加算Ⅰ</t>
  </si>
  <si>
    <t>月～令和</t>
    <rPh sb="0" eb="1">
      <t>ツキ</t>
    </rPh>
    <rPh sb="2" eb="4">
      <t>レイワ</t>
    </rPh>
    <phoneticPr fontId="7"/>
  </si>
  <si>
    <t>月</t>
    <rPh sb="0" eb="1">
      <t>ツキ</t>
    </rPh>
    <phoneticPr fontId="7"/>
  </si>
  <si>
    <t>ヶ月）</t>
    <rPh sb="1" eb="2">
      <t>ゲツ</t>
    </rPh>
    <phoneticPr fontId="7"/>
  </si>
  <si>
    <t>年</t>
  </si>
  <si>
    <t>加算Ⅱ</t>
  </si>
  <si>
    <t>月</t>
  </si>
  <si>
    <t>ヶ月）</t>
  </si>
  <si>
    <t>月～令和</t>
  </si>
  <si>
    <t>別紙様式２－３</t>
    <rPh sb="0" eb="2">
      <t>ベッシ</t>
    </rPh>
    <rPh sb="2" eb="4">
      <t>ヨウシキ</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</si>
  <si>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</si>
  <si>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　　特定加算（見込額）の合計[円]（別紙様式2-1 ２ （1）①に転記）</t>
    <rPh sb="2" eb="4">
      <t>トクテイ</t>
    </rPh>
    <rPh sb="12" eb="14">
      <t>ゴウケイ</t>
    </rPh>
    <phoneticPr fontId="7"/>
  </si>
  <si>
    <t>１単位
あたりの
単価[円]
(b)</t>
    <rPh sb="1" eb="3">
      <t>タンイ</t>
    </rPh>
    <rPh sb="9" eb="11">
      <t>タンカ</t>
    </rPh>
    <rPh sb="12" eb="13">
      <t>エン</t>
    </rPh>
    <phoneticPr fontId="7"/>
  </si>
  <si>
    <t>（２）特定加算</t>
    <rPh sb="3" eb="5">
      <t>トクテイ</t>
    </rPh>
    <rPh sb="5" eb="7">
      <t>カサン</t>
    </rPh>
    <phoneticPr fontId="7"/>
  </si>
  <si>
    <t>⑤</t>
    <phoneticPr fontId="7"/>
  </si>
  <si>
    <t>新規・
継続
の別</t>
    <rPh sb="0" eb="2">
      <t>シンキ</t>
    </rPh>
    <rPh sb="4" eb="6">
      <t>ケイゾク</t>
    </rPh>
    <rPh sb="8" eb="9">
      <t>ベツ</t>
    </rPh>
    <phoneticPr fontId="7"/>
  </si>
  <si>
    <t>算定する特定加算の区分</t>
    <rPh sb="0" eb="2">
      <t>サンテイ</t>
    </rPh>
    <rPh sb="4" eb="6">
      <t>トクテイ</t>
    </rPh>
    <rPh sb="6" eb="8">
      <t>カサン</t>
    </rPh>
    <rPh sb="9" eb="11">
      <t>クブン</t>
    </rPh>
    <phoneticPr fontId="7"/>
  </si>
  <si>
    <t>加算率(e)</t>
    <rPh sb="0" eb="2">
      <t>カサン</t>
    </rPh>
    <rPh sb="2" eb="3">
      <t>リツ</t>
    </rPh>
    <phoneticPr fontId="7"/>
  </si>
  <si>
    <t>介護福祉士配置等要件</t>
    <rPh sb="0" eb="2">
      <t>カイゴ</t>
    </rPh>
    <rPh sb="2" eb="5">
      <t>フクシシ</t>
    </rPh>
    <rPh sb="5" eb="7">
      <t>ハイチ</t>
    </rPh>
    <rPh sb="7" eb="8">
      <t>トウ</t>
    </rPh>
    <rPh sb="8" eb="10">
      <t>ヨウケン</t>
    </rPh>
    <phoneticPr fontId="7"/>
  </si>
  <si>
    <t>算定対象月
(f)</t>
    <rPh sb="0" eb="2">
      <t>サンテイ</t>
    </rPh>
    <rPh sb="2" eb="4">
      <t>タイショウ</t>
    </rPh>
    <rPh sb="4" eb="5">
      <t>ツキ</t>
    </rPh>
    <phoneticPr fontId="7"/>
  </si>
  <si>
    <t>特定加算の見込額[円]
(a×b×e×f)</t>
    <rPh sb="0" eb="2">
      <t>トクテイ</t>
    </rPh>
    <rPh sb="2" eb="4">
      <t>カサン</t>
    </rPh>
    <rPh sb="5" eb="7">
      <t>ミコ</t>
    </rPh>
    <rPh sb="7" eb="8">
      <t>ガク</t>
    </rPh>
    <phoneticPr fontId="7"/>
  </si>
  <si>
    <t>特定加算Ⅰ</t>
  </si>
  <si>
    <t>サービス提供体制強化加算（Ⅰ）</t>
    <rPh sb="4" eb="8">
      <t>テイキョウ</t>
    </rPh>
    <rPh sb="8" eb="10">
      <t>キョウカ</t>
    </rPh>
    <rPh sb="10" eb="12">
      <t>カサン</t>
    </rPh>
    <phoneticPr fontId="3"/>
  </si>
  <si>
    <t>サービス提供体制強化加算（I）</t>
  </si>
  <si>
    <t>特定加算Ⅱ</t>
  </si>
  <si>
    <t>別紙様式２－４</t>
    <rPh sb="0" eb="2">
      <t>ベッシ</t>
    </rPh>
    <rPh sb="2" eb="4">
      <t>ヨウシキ</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</si>
  <si>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</si>
  <si>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</si>
  <si>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</si>
  <si>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t xml:space="preserve">
算定する介護職員処遇改善加算の区分</t>
    <phoneticPr fontId="7"/>
  </si>
  <si>
    <t>（３）ベースアップ等支援加算</t>
    <rPh sb="9" eb="10">
      <t>ナド</t>
    </rPh>
    <rPh sb="10" eb="12">
      <t>シエン</t>
    </rPh>
    <rPh sb="12" eb="14">
      <t>カサン</t>
    </rPh>
    <phoneticPr fontId="7"/>
  </si>
  <si>
    <t>加算率(l)</t>
    <rPh sb="0" eb="2">
      <t>カサン</t>
    </rPh>
    <rPh sb="2" eb="3">
      <t>リツ</t>
    </rPh>
    <phoneticPr fontId="7"/>
  </si>
  <si>
    <t>算定対象月
(ｍ)</t>
    <rPh sb="0" eb="2">
      <t>サンテイ</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</si>
  <si>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</si>
  <si>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</si>
  <si>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</si>
  <si>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</si>
  <si>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</si>
  <si>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 xml:space="preserve">
(o-2)
左記のうち、ベースアップ等による賃金改善の見込額［円］</t>
    <rPh sb="28" eb="30">
      <t>ミコ</t>
    </rPh>
    <phoneticPr fontId="7"/>
  </si>
  <si>
    <t>新規</t>
  </si>
  <si>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7"/>
  </si>
  <si>
    <t>・提出先に関する情報</t>
    <rPh sb="1" eb="3">
      <t>テイシュツ</t>
    </rPh>
    <rPh sb="3" eb="4">
      <t>サキ</t>
    </rPh>
    <rPh sb="5" eb="6">
      <t>カン</t>
    </rPh>
    <rPh sb="8" eb="10">
      <t>ジョウホウ</t>
    </rPh>
    <phoneticPr fontId="7"/>
  </si>
  <si>
    <t>・基本情報</t>
    <rPh sb="1" eb="3">
      <t>キホン</t>
    </rPh>
    <phoneticPr fontId="7"/>
  </si>
  <si>
    <t>・加算対象事業所に関する情報</t>
    <phoneticPr fontId="7"/>
  </si>
  <si>
    <t>１　提出先に関する情報</t>
    <rPh sb="2" eb="4">
      <t>テイシュツ</t>
    </rPh>
    <rPh sb="4" eb="5">
      <t>サキ</t>
    </rPh>
    <rPh sb="6" eb="7">
      <t>カン</t>
    </rPh>
    <rPh sb="9" eb="11">
      <t>ジョウホウ</t>
    </rPh>
    <phoneticPr fontId="7"/>
  </si>
  <si>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7"/>
  </si>
  <si>
    <t>沖縄市</t>
    <rPh sb="0" eb="3">
      <t>オキナワシ</t>
    </rPh>
    <phoneticPr fontId="17"/>
  </si>
  <si>
    <t>２　基本情報</t>
    <rPh sb="2" eb="4">
      <t>キホン</t>
    </rPh>
    <rPh sb="4" eb="6">
      <t>ジョウホウ</t>
    </rPh>
    <phoneticPr fontId="7"/>
  </si>
  <si>
    <t>⇒下表に必要事項を入力してください。</t>
    <rPh sb="1" eb="3">
      <t>カヒョウ</t>
    </rPh>
    <rPh sb="4" eb="6">
      <t>ヒツヨウ</t>
    </rPh>
    <rPh sb="6" eb="8">
      <t>ジコウ</t>
    </rPh>
    <rPh sb="9" eb="11">
      <t>ニュウリョク</t>
    </rPh>
    <phoneticPr fontId="7"/>
  </si>
  <si>
    <t>マルマルガイシャ　オキナワ</t>
  </si>
  <si>
    <t>〇〇会社　おきなわ</t>
    <rPh sb="2" eb="4">
      <t>カイシャ</t>
    </rPh>
    <phoneticPr fontId="17"/>
  </si>
  <si>
    <t>－</t>
  </si>
  <si>
    <t>３　加算対象事業所に関する情報</t>
    <rPh sb="2" eb="4">
      <t>カサン</t>
    </rPh>
    <rPh sb="4" eb="6">
      <t>タイショウ</t>
    </rPh>
    <rPh sb="6" eb="8">
      <t>ジギョウ</t>
    </rPh>
    <rPh sb="8" eb="9">
      <t>ショ</t>
    </rPh>
    <rPh sb="10" eb="11">
      <t>カン</t>
    </rPh>
    <rPh sb="13" eb="15">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</si>
  <si>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</si>
  <si>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別紙様式３－１</t>
    <rPh sb="0" eb="2">
      <t>ベッシ</t>
    </rPh>
    <rPh sb="2" eb="4">
      <t>ヨウシキ</t>
    </rPh>
    <phoneticPr fontId="7"/>
  </si>
  <si>
    <t>実績報告書（令和</t>
    <rPh sb="0" eb="2">
      <t>ジッセキ</t>
    </rPh>
    <rPh sb="2" eb="5">
      <t>ホウコクショ</t>
    </rPh>
    <rPh sb="6" eb="8">
      <t>レイワ</t>
    </rPh>
    <phoneticPr fontId="7"/>
  </si>
  <si>
    <t>１　基本情報</t>
    <rPh sb="2" eb="4">
      <t>キホン</t>
    </rPh>
    <rPh sb="4" eb="6">
      <t>ジョウホウ</t>
    </rPh>
    <phoneticPr fontId="7"/>
  </si>
  <si>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7"/>
  </si>
  <si>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7"/>
  </si>
  <si>
    <t>２　実績報告＜共通＞</t>
    <rPh sb="2" eb="4">
      <t>ジッセキ</t>
    </rPh>
    <rPh sb="4" eb="6">
      <t>ホウコク</t>
    </rPh>
    <rPh sb="7" eb="9">
      <t>キョウツウ</t>
    </rPh>
    <phoneticPr fontId="7"/>
  </si>
  <si>
    <t>※詳細は別紙様式３－２及び３－３に記載</t>
    <rPh sb="1" eb="3">
      <t>ショウサイ</t>
    </rPh>
    <rPh sb="4" eb="6">
      <t>ベッシ</t>
    </rPh>
    <rPh sb="6" eb="8">
      <t>ヨウシキ</t>
    </rPh>
    <rPh sb="11" eb="12">
      <t>オヨ</t>
    </rPh>
    <rPh sb="17" eb="19">
      <t>キサイ</t>
    </rPh>
    <phoneticPr fontId="7"/>
  </si>
  <si>
    <t>本様式では以下の要件を確認しており、オレンジセルが「○」でない場合、加算取得の要件を満たしていない。
Ⅰ【処遇改善加算】介護職員の賃金について、処遇改善加算による賃金改善所要額が、同加算の算定額を上回ること
Ⅱ【特定加算】介護職員その他の職員の賃金について、特定加算による賃金改善所要額が、同加算の算定額を上回ること
Ⅲ【ベースアップ等加算】介護職員その他の職員の賃金について、ベースアップ等加算による賃金改善所要額が、同加算の算定額を上回ること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Ⅴ【特定加算】経験・技能のある介護職員（A）のうち、１人以上は月額８万円の改善または改善後の賃金が年額440万円以上となっていること（その人数は法人一括で申請する事業所の数に応じて設定）
Ⅵ【ベースアップ等加算】賃金改善の合計額の３分の２以上は、基本給又は決まって毎月支払われる手当の引上げに充てること</t>
    <phoneticPr fontId="7"/>
  </si>
  <si>
    <t>要件Ⅰ↓</t>
    <rPh sb="0" eb="2">
      <t>ヨウケン</t>
    </rPh>
    <phoneticPr fontId="7"/>
  </si>
  <si>
    <t>要件Ⅱ↓</t>
    <rPh sb="0" eb="2">
      <t>ヨウケン</t>
    </rPh>
    <phoneticPr fontId="7"/>
  </si>
  <si>
    <t>要件Ⅲ↓</t>
    <rPh sb="0" eb="2">
      <t>ヨウケン</t>
    </rPh>
    <phoneticPr fontId="7"/>
  </si>
  <si>
    <t>年度の加算の総額</t>
    <rPh sb="0" eb="2">
      <t>ネンド</t>
    </rPh>
    <rPh sb="3" eb="5">
      <t>カサン</t>
    </rPh>
    <rPh sb="6" eb="8">
      <t>ソウガク</t>
    </rPh>
    <phoneticPr fontId="7"/>
  </si>
  <si>
    <r>
      <t xml:space="preserve">賃金改善所要額(ⅰ-ⅱ）
</t>
    </r>
    <r>
      <rPr>
        <b/>
        <sz val="9"/>
        <rFont val="ＭＳ Ｐ明朝"/>
        <family val="1"/>
        <charset val="128"/>
      </rPr>
      <t>(右欄の額は①欄の額以上であること)</t>
    </r>
    <rPh sb="4" eb="7">
      <t>ショヨウガク</t>
    </rPh>
    <phoneticPr fontId="7"/>
  </si>
  <si>
    <t>ⅰ）それぞれの加算の算定により賃金改善を行った賃金の総額</t>
    <phoneticPr fontId="7"/>
  </si>
  <si>
    <t>(a)本年度の賃金の総額</t>
    <phoneticPr fontId="7"/>
  </si>
  <si>
    <t>(b)処遇改善加算の総額</t>
    <phoneticPr fontId="7"/>
  </si>
  <si>
    <t>(c)特定加算の総額</t>
    <phoneticPr fontId="7"/>
  </si>
  <si>
    <t>(d)処遇改善支援補助金及びベースアップ等加算の総額</t>
    <phoneticPr fontId="7"/>
  </si>
  <si>
    <t>ⅱ）前年度の賃金の総額
　　【基準額１・基準額２・基準額３】</t>
    <rPh sb="25" eb="28">
      <t>キジュンガク</t>
    </rPh>
    <phoneticPr fontId="7"/>
  </si>
  <si>
    <t>(1)(2)(3)には、それぞれの加算による賃金改善に伴う法定福利費等の事業主負担の増加分を含めることができる。</t>
    <phoneticPr fontId="7"/>
  </si>
  <si>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7"/>
  </si>
  <si>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7"/>
  </si>
  <si>
    <t>平均賃金改善額＜特定加算＞</t>
    <rPh sb="0" eb="2">
      <t>ヘイキン</t>
    </rPh>
    <rPh sb="2" eb="4">
      <t>チンギン</t>
    </rPh>
    <rPh sb="4" eb="6">
      <t>カイゼン</t>
    </rPh>
    <rPh sb="6" eb="7">
      <t>ガク</t>
    </rPh>
    <rPh sb="8" eb="10">
      <t>トクテイ</t>
    </rPh>
    <rPh sb="10" eb="12">
      <t>カサン</t>
    </rPh>
    <phoneticPr fontId="7"/>
  </si>
  <si>
    <t>賃金改善を実施した 
グループ　</t>
    <rPh sb="0" eb="2">
      <t>チンギン</t>
    </rPh>
    <rPh sb="2" eb="4">
      <t>カイゼン</t>
    </rPh>
    <rPh sb="5" eb="7">
      <t>ジッシ</t>
    </rPh>
    <phoneticPr fontId="7"/>
  </si>
  <si>
    <t>前年度の平均賃金額(月額)【基準額４】　</t>
    <rPh sb="0" eb="3">
      <t>ゼンネンド</t>
    </rPh>
    <rPh sb="4" eb="6">
      <t>ヘイキン</t>
    </rPh>
    <rPh sb="6" eb="8">
      <t>チンギン</t>
    </rPh>
    <rPh sb="8" eb="9">
      <t>ガク</t>
    </rPh>
    <rPh sb="10" eb="12">
      <t>ゲツガク</t>
    </rPh>
    <rPh sb="14" eb="17">
      <t>キジュンガク</t>
    </rPh>
    <phoneticPr fontId="7"/>
  </si>
  <si>
    <t>本年度の平均賃金額(月額)</t>
    <rPh sb="0" eb="3">
      <t>ホンネンド</t>
    </rPh>
    <rPh sb="4" eb="6">
      <t>ヘイキン</t>
    </rPh>
    <rPh sb="6" eb="8">
      <t>チンギン</t>
    </rPh>
    <rPh sb="8" eb="9">
      <t>ガク</t>
    </rPh>
    <rPh sb="10" eb="12">
      <t>ゲツガク</t>
    </rPh>
    <phoneticPr fontId="7"/>
  </si>
  <si>
    <t xml:space="preserve">
(配分比率)</t>
    <rPh sb="2" eb="4">
      <t>ハイブン</t>
    </rPh>
    <rPh sb="4" eb="6">
      <t>ヒリツ</t>
    </rPh>
    <phoneticPr fontId="7"/>
  </si>
  <si>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7"/>
  </si>
  <si>
    <t>要件Ⅳ</t>
    <rPh sb="0" eb="2">
      <t>ヨウケン</t>
    </rPh>
    <phoneticPr fontId="7"/>
  </si>
  <si>
    <t>（Ａ）経験・技能のある介護職員</t>
    <rPh sb="3" eb="5">
      <t>ケイケン</t>
    </rPh>
    <rPh sb="11" eb="13">
      <t>カイゴ</t>
    </rPh>
    <rPh sb="13" eb="15">
      <t>ショクイン</t>
    </rPh>
    <phoneticPr fontId="7"/>
  </si>
  <si>
    <t>A＞BかつA＞2C</t>
    <phoneticPr fontId="7"/>
  </si>
  <si>
    <t>（Ｂ）他の介護職員</t>
    <rPh sb="3" eb="4">
      <t>タ</t>
    </rPh>
    <rPh sb="5" eb="7">
      <t>カイゴ</t>
    </rPh>
    <rPh sb="7" eb="9">
      <t>ショクイン</t>
    </rPh>
    <phoneticPr fontId="7"/>
  </si>
  <si>
    <t>B≧２C</t>
    <phoneticPr fontId="7"/>
  </si>
  <si>
    <t>（Ｃ）その他の職種</t>
    <rPh sb="5" eb="6">
      <t>タ</t>
    </rPh>
    <rPh sb="7" eb="9">
      <t>ショクシュ</t>
    </rPh>
    <phoneticPr fontId="7"/>
  </si>
  <si>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7"/>
  </si>
  <si>
    <t>要件Ⅴ</t>
    <rPh sb="0" eb="2">
      <t>ヨウケン</t>
    </rPh>
    <phoneticPr fontId="7"/>
  </si>
  <si>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7"/>
  </si>
  <si>
    <t>いずれかに該当する人数</t>
    <rPh sb="5" eb="7">
      <t>ガイトウ</t>
    </rPh>
    <rPh sb="9" eb="11">
      <t>ニンズウ</t>
    </rPh>
    <phoneticPr fontId="7"/>
  </si>
  <si>
    <t>Aのうち１人以上が該当</t>
    <rPh sb="5" eb="6">
      <t>ニン</t>
    </rPh>
    <rPh sb="6" eb="8">
      <t>イジョウ</t>
    </rPh>
    <rPh sb="9" eb="11">
      <t>ガイトウ</t>
    </rPh>
    <phoneticPr fontId="7"/>
  </si>
  <si>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</si>
  <si>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7"/>
  </si>
  <si>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</si>
  <si>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7"/>
  </si>
  <si>
    <t>ベースアップ等による賃金改善額等＜ベースアップ等加算＞</t>
    <rPh sb="15" eb="16">
      <t>トウ</t>
    </rPh>
    <rPh sb="23" eb="24">
      <t>トウ</t>
    </rPh>
    <rPh sb="24" eb="26">
      <t>カサン</t>
    </rPh>
    <phoneticPr fontId="7"/>
  </si>
  <si>
    <t>ⅰ）介護職員の賃金改善額(n-1)</t>
    <rPh sb="7" eb="9">
      <t>チンギン</t>
    </rPh>
    <rPh sb="9" eb="11">
      <t>カイゼン</t>
    </rPh>
    <rPh sb="11" eb="12">
      <t>ガク</t>
    </rPh>
    <phoneticPr fontId="7"/>
  </si>
  <si>
    <t>要件Ⅵ</t>
    <rPh sb="0" eb="2">
      <t>ヨウケン</t>
    </rPh>
    <phoneticPr fontId="7"/>
  </si>
  <si>
    <t>（うち、ベースアップ等による賃金改善額）(n-2)</t>
    <rPh sb="10" eb="11">
      <t>トウ</t>
    </rPh>
    <rPh sb="14" eb="16">
      <t>チンギン</t>
    </rPh>
    <rPh sb="16" eb="18">
      <t>カイゼン</t>
    </rPh>
    <rPh sb="18" eb="19">
      <t>ガク</t>
    </rPh>
    <phoneticPr fontId="7"/>
  </si>
  <si>
    <t>ⅱ）その他の職員の賃金改善額(o-1)</t>
    <rPh sb="4" eb="5">
      <t>タ</t>
    </rPh>
    <rPh sb="6" eb="8">
      <t>ショクイン</t>
    </rPh>
    <rPh sb="9" eb="11">
      <t>チンギン</t>
    </rPh>
    <rPh sb="11" eb="13">
      <t>カイゼン</t>
    </rPh>
    <rPh sb="13" eb="14">
      <t>ガク</t>
    </rPh>
    <phoneticPr fontId="7"/>
  </si>
  <si>
    <t>（うち、ベースアップ等による賃金改善額）(o-2)</t>
    <phoneticPr fontId="7"/>
  </si>
  <si>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7"/>
  </si>
  <si>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7"/>
  </si>
  <si>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7"/>
  </si>
  <si>
    <t>※上記に加えて、今年度に提出した計画書の記載内容から変更がない場合は「変更なし」にもチェック（✔）すること。</t>
    <rPh sb="1" eb="3">
      <t>ジョウキ</t>
    </rPh>
    <rPh sb="4" eb="5">
      <t>クワ</t>
    </rPh>
    <phoneticPr fontId="7"/>
  </si>
  <si>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</si>
  <si>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</si>
  <si>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7"/>
  </si>
  <si>
    <t>　</t>
    <phoneticPr fontId="7"/>
  </si>
  <si>
    <t>実績報告書の記載内容に虚偽がないことを証明するとともに、記載内容を証明する資料を適切に保管していることを誓約します。</t>
    <phoneticPr fontId="7"/>
  </si>
  <si>
    <t>○</t>
    <phoneticPr fontId="7"/>
  </si>
  <si>
    <t xml:space="preserve"> （法人名）</t>
    <rPh sb="2" eb="4">
      <t>ホウジン</t>
    </rPh>
    <rPh sb="4" eb="5">
      <t>メイ</t>
    </rPh>
    <phoneticPr fontId="7"/>
  </si>
  <si>
    <t xml:space="preserve"> （代表者名）</t>
    <rPh sb="2" eb="5">
      <t>ダイヒョウシャ</t>
    </rPh>
    <rPh sb="5" eb="6">
      <t>メイ</t>
    </rPh>
    <rPh sb="6" eb="7">
      <t>ホウミョウ</t>
    </rPh>
    <phoneticPr fontId="7"/>
  </si>
  <si>
    <t>.</t>
    <phoneticPr fontId="7"/>
  </si>
  <si>
    <t>別紙様式３－２</t>
    <rPh sb="0" eb="2">
      <t>ベッシ</t>
    </rPh>
    <rPh sb="2" eb="4">
      <t>ヨウシキ</t>
    </rPh>
    <phoneticPr fontId="7"/>
  </si>
  <si>
    <t>介護職員処遇改善実績報告書・介護職員等特定処遇改善実績報告書（施設・事業所別個表）　</t>
    <rPh sb="31" eb="33">
      <t>シセツ</t>
    </rPh>
    <rPh sb="34" eb="37">
      <t>ジギョウショ</t>
    </rPh>
    <rPh sb="37" eb="38">
      <t>ベツ</t>
    </rPh>
    <rPh sb="38" eb="40">
      <t>コヒョウ</t>
    </rPh>
    <phoneticPr fontId="7"/>
  </si>
  <si>
    <t>本年度の加算の総額［円］</t>
    <rPh sb="0" eb="3">
      <t>ホンネンド</t>
    </rPh>
    <rPh sb="4" eb="6">
      <t>カサン</t>
    </rPh>
    <rPh sb="7" eb="9">
      <t>ソウガク</t>
    </rPh>
    <rPh sb="10" eb="11">
      <t>エン</t>
    </rPh>
    <phoneticPr fontId="7"/>
  </si>
  <si>
    <t>（グループ別内訳）</t>
    <rPh sb="5" eb="6">
      <t>ベツ</t>
    </rPh>
    <rPh sb="6" eb="8">
      <t>ウチワケ</t>
    </rPh>
    <phoneticPr fontId="7"/>
  </si>
  <si>
    <t>本年度の賃金の総額［円］</t>
    <rPh sb="0" eb="3">
      <t>ホンネンド</t>
    </rPh>
    <rPh sb="10" eb="11">
      <t>エン</t>
    </rPh>
    <phoneticPr fontId="7"/>
  </si>
  <si>
    <t>本年度の常勤換算職員数［人］</t>
    <rPh sb="0" eb="3">
      <t>ホンネンド</t>
    </rPh>
    <rPh sb="4" eb="6">
      <t>ジョウキン</t>
    </rPh>
    <rPh sb="6" eb="8">
      <t>カンサン</t>
    </rPh>
    <rPh sb="8" eb="11">
      <t>ショクインスウ</t>
    </rPh>
    <rPh sb="12" eb="13">
      <t>ニン</t>
    </rPh>
    <phoneticPr fontId="7"/>
  </si>
  <si>
    <t>経験・技能のある介護職員のうち月平均8万円以上又は年額440万円以上［人］</t>
    <rPh sb="0" eb="2">
      <t>ケイケン</t>
    </rPh>
    <rPh sb="3" eb="5">
      <t>ギノウ</t>
    </rPh>
    <rPh sb="8" eb="12">
      <t>カイゴショクイン</t>
    </rPh>
    <phoneticPr fontId="7"/>
  </si>
  <si>
    <t>経験・技能のある介護職員(A)</t>
    <rPh sb="0" eb="2">
      <t>ケイケン</t>
    </rPh>
    <phoneticPr fontId="7"/>
  </si>
  <si>
    <t>他の
介護職員(B)</t>
    <rPh sb="0" eb="1">
      <t>タ</t>
    </rPh>
    <rPh sb="3" eb="5">
      <t>カイゴ</t>
    </rPh>
    <rPh sb="5" eb="7">
      <t>ショクイン</t>
    </rPh>
    <phoneticPr fontId="7"/>
  </si>
  <si>
    <t>その他の職種
(C)</t>
    <rPh sb="2" eb="3">
      <t>タ</t>
    </rPh>
    <rPh sb="4" eb="6">
      <t>ショクシュ</t>
    </rPh>
    <phoneticPr fontId="7"/>
  </si>
  <si>
    <t>未設定の
事業所</t>
    <rPh sb="0" eb="3">
      <t>ミセッテイ</t>
    </rPh>
    <rPh sb="5" eb="8">
      <t>ジギョウショ</t>
    </rPh>
    <phoneticPr fontId="7"/>
  </si>
  <si>
    <t>処遇改善加算</t>
    <rPh sb="0" eb="2">
      <t>ショグウ</t>
    </rPh>
    <rPh sb="2" eb="6">
      <t>カイゼンカサン</t>
    </rPh>
    <phoneticPr fontId="7"/>
  </si>
  <si>
    <t>処遇改善加算の対象者</t>
    <rPh sb="0" eb="2">
      <t>ショグウ</t>
    </rPh>
    <rPh sb="2" eb="4">
      <t>カイゼン</t>
    </rPh>
    <rPh sb="4" eb="6">
      <t>カサン</t>
    </rPh>
    <rPh sb="7" eb="10">
      <t>タイショウシャ</t>
    </rPh>
    <phoneticPr fontId="7"/>
  </si>
  <si>
    <t>特定加算</t>
    <rPh sb="0" eb="2">
      <t>トクテイ</t>
    </rPh>
    <rPh sb="2" eb="4">
      <t>カサン</t>
    </rPh>
    <phoneticPr fontId="7"/>
  </si>
  <si>
    <t>特定加算の対象者</t>
    <rPh sb="0" eb="2">
      <t>トクテイ</t>
    </rPh>
    <rPh sb="2" eb="4">
      <t>カサン</t>
    </rPh>
    <rPh sb="5" eb="8">
      <t>タイショウシャ</t>
    </rPh>
    <phoneticPr fontId="7"/>
  </si>
  <si>
    <t>処遇改善支援補助金とベースアップ等加算</t>
    <phoneticPr fontId="7"/>
  </si>
  <si>
    <t>指定権者</t>
    <rPh sb="0" eb="2">
      <t>シテイ</t>
    </rPh>
    <rPh sb="2" eb="4">
      <t>ケンシャ</t>
    </rPh>
    <phoneticPr fontId="7"/>
  </si>
  <si>
    <t>事業所名</t>
    <rPh sb="0" eb="2">
      <t>ジギョウ</t>
    </rPh>
    <rPh sb="2" eb="3">
      <t>ショ</t>
    </rPh>
    <rPh sb="3" eb="4">
      <t>ナ</t>
    </rPh>
    <phoneticPr fontId="7"/>
  </si>
  <si>
    <t>処遇改善支援補助金とベースアップ等加算</t>
    <rPh sb="0" eb="9">
      <t>ショグウカイゼンシエンホジョキン</t>
    </rPh>
    <rPh sb="16" eb="19">
      <t>トウカサン</t>
    </rPh>
    <phoneticPr fontId="7"/>
  </si>
  <si>
    <t>算定する
加算区分</t>
    <phoneticPr fontId="7"/>
  </si>
  <si>
    <t>算定する
加算区分</t>
    <rPh sb="5" eb="7">
      <t>カサン</t>
    </rPh>
    <phoneticPr fontId="7"/>
  </si>
  <si>
    <t>本年度の賃金の総額［円］</t>
    <rPh sb="0" eb="3">
      <t>ホンネンド</t>
    </rPh>
    <rPh sb="4" eb="6">
      <t>チンギン</t>
    </rPh>
    <rPh sb="7" eb="9">
      <t>ソウガク</t>
    </rPh>
    <rPh sb="10" eb="11">
      <t>エン</t>
    </rPh>
    <phoneticPr fontId="7"/>
  </si>
  <si>
    <t>本年度の常勤換算職員数［人］</t>
    <rPh sb="0" eb="3">
      <t>ホンネンド</t>
    </rPh>
    <rPh sb="4" eb="6">
      <t>ジョウキン</t>
    </rPh>
    <rPh sb="6" eb="8">
      <t>カンサン</t>
    </rPh>
    <rPh sb="8" eb="10">
      <t>ショクイン</t>
    </rPh>
    <rPh sb="10" eb="11">
      <t>スウ</t>
    </rPh>
    <rPh sb="12" eb="13">
      <t>ニン</t>
    </rPh>
    <phoneticPr fontId="7"/>
  </si>
  <si>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7"/>
  </si>
  <si>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7"/>
  </si>
  <si>
    <t>グループ別内訳</t>
    <phoneticPr fontId="7"/>
  </si>
  <si>
    <t>グループ別内訳</t>
    <rPh sb="4" eb="5">
      <t>ベツ</t>
    </rPh>
    <rPh sb="5" eb="7">
      <t>ウチワケ</t>
    </rPh>
    <phoneticPr fontId="7"/>
  </si>
  <si>
    <t>経験・技能のある介護職員
(A)</t>
    <rPh sb="0" eb="2">
      <t>ケイケン</t>
    </rPh>
    <phoneticPr fontId="7"/>
  </si>
  <si>
    <t>他の介護職員
(B)</t>
    <rPh sb="0" eb="1">
      <t>タ</t>
    </rPh>
    <rPh sb="2" eb="4">
      <t>カイゴ</t>
    </rPh>
    <rPh sb="4" eb="6">
      <t>ショクイン</t>
    </rPh>
    <phoneticPr fontId="7"/>
  </si>
  <si>
    <t>1</t>
    <phoneticPr fontId="7"/>
  </si>
  <si>
    <t>13</t>
  </si>
  <si>
    <t>特定Ⅰ</t>
  </si>
  <si>
    <t>14</t>
  </si>
  <si>
    <t>15</t>
  </si>
  <si>
    <t>16</t>
  </si>
  <si>
    <t>特定Ⅱ</t>
  </si>
  <si>
    <t>17</t>
  </si>
  <si>
    <t>18</t>
  </si>
  <si>
    <t>19</t>
  </si>
  <si>
    <t>20</t>
  </si>
  <si>
    <t>21</t>
  </si>
  <si>
    <t>22</t>
  </si>
  <si>
    <t>23</t>
  </si>
  <si>
    <t>24</t>
  </si>
  <si>
    <t>25</t>
  </si>
  <si>
    <t>26</t>
  </si>
  <si>
    <t>別紙様式３－３</t>
    <rPh sb="0" eb="2">
      <t>ベッシ</t>
    </rPh>
    <rPh sb="2" eb="4">
      <t>ヨウシキ</t>
    </rPh>
    <phoneticPr fontId="7"/>
  </si>
  <si>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7"/>
  </si>
  <si>
    <t>【記入上の注意】</t>
  </si>
  <si>
    <t>・本表に記載する事業所は、計画書の別紙様式２－４に記載した事業所と一致しなければならない。
　事業所の数が多く、１枚に記載しきれない場合は、適宜、行を追加すること。
・（p）には、ベースアップ加算の賃金改善実施期間（令和４年度においては、原則として令和４年10月分から令和５年３月分まで）に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実施期間に相当する期間）の介護職員の賃金の総額」（計画書【基準額３】参照）とを比較し、その差額を事業所毎に記入すること。
　（(o-1)のその他の職員についても同様。）
・(n-2)及び(o-2)には、別紙様式2-1の２（５）ハに記載した具体的な賃金改善の取組に基づく、ベースアップ等による賃金改善の見込
　額を記載すること。</t>
    <rPh sb="296" eb="297">
      <t>マイ</t>
    </rPh>
    <phoneticPr fontId="7"/>
  </si>
  <si>
    <t>［円］</t>
    <rPh sb="1" eb="2">
      <t>エン</t>
    </rPh>
    <phoneticPr fontId="7"/>
  </si>
  <si>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7"/>
  </si>
  <si>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7"/>
  </si>
  <si>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7"/>
  </si>
  <si>
    <t>ベースアップ等加算の総額(別紙様式3-1①に転記)</t>
    <rPh sb="6" eb="7">
      <t>トウ</t>
    </rPh>
    <rPh sb="7" eb="9">
      <t>カサン</t>
    </rPh>
    <rPh sb="10" eb="12">
      <t>ソウガク</t>
    </rPh>
    <rPh sb="22" eb="24">
      <t>テンキ</t>
    </rPh>
    <phoneticPr fontId="7"/>
  </si>
  <si>
    <t>ベースアップ加算の
賃金改善実施期間
における賃金の総額
（介護職員とその他職種の合計額）［円］
(p)</t>
    <rPh sb="6" eb="8">
      <t>カサン</t>
    </rPh>
    <rPh sb="10" eb="12">
      <t>チンギン</t>
    </rPh>
    <rPh sb="12" eb="14">
      <t>カイゼン</t>
    </rPh>
    <rPh sb="14" eb="16">
      <t>ジッシ</t>
    </rPh>
    <rPh sb="16" eb="18">
      <t>キカン</t>
    </rPh>
    <rPh sb="23" eb="25">
      <t>チンギン</t>
    </rPh>
    <rPh sb="26" eb="28">
      <t>ソウガク</t>
    </rPh>
    <rPh sb="46" eb="47">
      <t>エン</t>
    </rPh>
    <phoneticPr fontId="7"/>
  </si>
  <si>
    <t>ベースアップ加算の賃金改善実施期間における加算の総額［円］
(q)</t>
    <rPh sb="6" eb="8">
      <t>カサン</t>
    </rPh>
    <rPh sb="9" eb="11">
      <t>チンギン</t>
    </rPh>
    <rPh sb="11" eb="13">
      <t>カイゼン</t>
    </rPh>
    <rPh sb="13" eb="15">
      <t>ジッシ</t>
    </rPh>
    <rPh sb="15" eb="17">
      <t>キカン</t>
    </rPh>
    <rPh sb="21" eb="23">
      <t>カサン</t>
    </rPh>
    <rPh sb="24" eb="26">
      <t>ソウガク</t>
    </rPh>
    <rPh sb="27" eb="28">
      <t>エン</t>
    </rPh>
    <phoneticPr fontId="7"/>
  </si>
  <si>
    <t>ベースアップ加算の賃金改善実施期間における加算の総額［円］
(r)</t>
    <rPh sb="21" eb="23">
      <t>カサン</t>
    </rPh>
    <rPh sb="24" eb="26">
      <t>ソウガク</t>
    </rPh>
    <rPh sb="27" eb="28">
      <t>エン</t>
    </rPh>
    <phoneticPr fontId="7"/>
  </si>
  <si>
    <t>加算の総額［円］</t>
    <rPh sb="0" eb="2">
      <t>カサン</t>
    </rPh>
    <phoneticPr fontId="7"/>
  </si>
  <si>
    <t>(n-1)
⑤ⅰ）介護職員の賃金改善額［円］</t>
    <phoneticPr fontId="7"/>
  </si>
  <si>
    <t>(o-1)
⑤ⅱ）その他の職員の賃金改善額［円］</t>
    <rPh sb="13" eb="15">
      <t>ショクイン</t>
    </rPh>
    <phoneticPr fontId="7"/>
  </si>
  <si>
    <t>(n-2)
左記のうち、ベースアップ等による賃金改善額［円］</t>
    <phoneticPr fontId="7"/>
  </si>
  <si>
    <t>(o-2)
左記のうち、ベースアップ等による賃金改善額［円］</t>
    <phoneticPr fontId="7"/>
  </si>
  <si>
    <t>沖縄市</t>
  </si>
  <si>
    <t>〇〇会社　おきなわ</t>
  </si>
  <si>
    <t>904－9999</t>
  </si>
  <si>
    <t>沖縄県沖縄市〇〇町〇丁目〇番〇号</t>
  </si>
  <si>
    <t>沖縄市〇〇ビル内1階</t>
  </si>
  <si>
    <t>オキナワ　ハナコ</t>
  </si>
  <si>
    <t>沖縄　花子</t>
  </si>
  <si>
    <t>098-999-9999</t>
  </si>
  <si>
    <t>098-888-8888</t>
  </si>
  <si>
    <t>okinawa@e-mail.com</t>
  </si>
  <si>
    <t>沖縄県</t>
  </si>
  <si>
    <t>沖縄市小規模AA</t>
  </si>
  <si>
    <t>沖縄市デイBB</t>
  </si>
  <si>
    <t>通所型サービス（総合事業）</t>
  </si>
  <si>
    <t>うるま市</t>
  </si>
  <si>
    <t>沖縄市訪問CC</t>
  </si>
  <si>
    <t>訪問型サービス（総合事業）</t>
  </si>
  <si>
    <t>沖縄市デイDD</t>
  </si>
  <si>
    <t>広域連合</t>
  </si>
  <si>
    <t/>
  </si>
  <si>
    <t>5に含む</t>
  </si>
  <si>
    <t>8に含む</t>
  </si>
  <si>
    <t>平成</t>
  </si>
  <si>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7"/>
  </si>
  <si>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7"/>
  </si>
  <si>
    <t>元</t>
    <rPh sb="0" eb="1">
      <t>ゲン</t>
    </rPh>
    <phoneticPr fontId="6"/>
  </si>
  <si>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〇ベースアップ等支援加算による収入が当該手当の支給額を上回る場合、その差額は既存の賞与の引上げにより職員に配分する。
　（引き上げ幅は、年齢、資格、経験、技能、勤務成績等を考慮して各人ごとに決定）</t>
    <phoneticPr fontId="7"/>
  </si>
  <si>
    <t>○実務経験が３年以上の介護職員に対し、実務者研修の受講費用として、○○万円を支給
○介護福祉士国家試験対策として、法人内で資格取得のための研修会を実施</t>
    <phoneticPr fontId="7"/>
  </si>
  <si>
    <t>〇</t>
    <phoneticPr fontId="6"/>
  </si>
  <si>
    <t>代表社員</t>
    <phoneticPr fontId="6"/>
  </si>
  <si>
    <t>沖縄　太郎</t>
    <phoneticPr fontId="6"/>
  </si>
  <si>
    <t>代表社員　沖縄　太郎</t>
    <phoneticPr fontId="6"/>
  </si>
  <si>
    <t xml:space="preserve">
※要件Ⅲを満たす（加算Ⅰを算定する）場合、昇給する仕組みを具体的に記載している就業規則等について、指定権者からの求めがあった場合には速やかに提出できるよう、適切に保管すること。</t>
    <rPh sb="2" eb="4">
      <t>ヨウケン</t>
    </rPh>
    <rPh sb="6" eb="7">
      <t>ミ</t>
    </rPh>
    <rPh sb="10" eb="12">
      <t>カサン</t>
    </rPh>
    <rPh sb="14" eb="16">
      <t>サンテイ</t>
    </rPh>
    <rPh sb="19" eb="21">
      <t>バアイ</t>
    </rPh>
    <rPh sb="22" eb="24">
      <t>ショウキュウ</t>
    </rPh>
    <rPh sb="26" eb="28">
      <t>シク</t>
    </rPh>
    <rPh sb="30" eb="33">
      <t>グタイテキ</t>
    </rPh>
    <rPh sb="34" eb="36">
      <t>キサイ</t>
    </rPh>
    <rPh sb="40" eb="42">
      <t>シュウギョウ</t>
    </rPh>
    <rPh sb="42" eb="44">
      <t>キソク</t>
    </rPh>
    <rPh sb="44" eb="45">
      <t>トウ</t>
    </rPh>
    <rPh sb="50" eb="52">
      <t>シテイ</t>
    </rPh>
    <rPh sb="52" eb="53">
      <t>ケン</t>
    </rPh>
    <rPh sb="53" eb="54">
      <t>シャ</t>
    </rPh>
    <rPh sb="57" eb="58">
      <t>モト</t>
    </rPh>
    <rPh sb="63" eb="65">
      <t>バアイ</t>
    </rPh>
    <rPh sb="67" eb="68">
      <t>スミ</t>
    </rPh>
    <rPh sb="71" eb="73">
      <t>テイシュツ</t>
    </rPh>
    <rPh sb="79" eb="81">
      <t>テキセツ</t>
    </rPh>
    <rPh sb="82" eb="84">
      <t>ホカン</t>
    </rPh>
    <phoneticPr fontId="7"/>
  </si>
  <si>
    <t xml:space="preserve"> 1を上回るよう配分比率を設定してください。","  1を上回ることを確認してください")</t>
    <phoneticPr fontId="6"/>
  </si>
  <si>
    <t xml:space="preserve"> 1を上回るよう配分比率を設定してください。  1を上回ることを確認してください
 2以上となるよう配分比率を設定してください。 2以上であることを確認してください</t>
    <phoneticPr fontId="6"/>
  </si>
  <si>
    <t>グループ</t>
    <phoneticPr fontId="6"/>
  </si>
  <si>
    <t>項目</t>
    <rPh sb="0" eb="2">
      <t>コウモク</t>
    </rPh>
    <phoneticPr fontId="6"/>
  </si>
  <si>
    <t>円）</t>
  </si>
  <si>
    <t>【基準額1】【基準額2】【基準額3】について、
　介護福祉士取得者　　3名増加
　正規職員　　1名退職・2名入職
　非正規職員　　1名正規職員へ転換・2名退職・1名入職
　前年度と非正規職員の年間勤務日数が異なった
以上の理由から、計画書の基準額と違っている。</t>
    <rPh sb="1" eb="4">
      <t>キジュンガク</t>
    </rPh>
    <rPh sb="25" eb="27">
      <t>カイゴ</t>
    </rPh>
    <rPh sb="27" eb="30">
      <t>フクシシ</t>
    </rPh>
    <rPh sb="30" eb="32">
      <t>シュトク</t>
    </rPh>
    <rPh sb="32" eb="33">
      <t>シャ</t>
    </rPh>
    <rPh sb="36" eb="37">
      <t>メイ</t>
    </rPh>
    <rPh sb="37" eb="39">
      <t>ゾウカ</t>
    </rPh>
    <rPh sb="41" eb="45">
      <t>セイキショクイン</t>
    </rPh>
    <rPh sb="48" eb="49">
      <t>メイ</t>
    </rPh>
    <rPh sb="49" eb="51">
      <t>タイショク</t>
    </rPh>
    <rPh sb="53" eb="54">
      <t>メイ</t>
    </rPh>
    <rPh sb="54" eb="56">
      <t>ニュウショク</t>
    </rPh>
    <rPh sb="58" eb="59">
      <t>ヒ</t>
    </rPh>
    <rPh sb="59" eb="61">
      <t>セイキ</t>
    </rPh>
    <rPh sb="61" eb="63">
      <t>ショクイン</t>
    </rPh>
    <rPh sb="66" eb="67">
      <t>メイ</t>
    </rPh>
    <rPh sb="67" eb="69">
      <t>セイキ</t>
    </rPh>
    <rPh sb="69" eb="71">
      <t>ショクイン</t>
    </rPh>
    <rPh sb="72" eb="74">
      <t>テンカン</t>
    </rPh>
    <rPh sb="76" eb="77">
      <t>メイ</t>
    </rPh>
    <rPh sb="77" eb="79">
      <t>タイショク</t>
    </rPh>
    <rPh sb="81" eb="82">
      <t>メイ</t>
    </rPh>
    <rPh sb="82" eb="84">
      <t>ニュウショク</t>
    </rPh>
    <rPh sb="86" eb="89">
      <t>ゼンネンド</t>
    </rPh>
    <rPh sb="90" eb="95">
      <t>ヒセイキショクイン</t>
    </rPh>
    <rPh sb="96" eb="98">
      <t>ネンカン</t>
    </rPh>
    <rPh sb="98" eb="100">
      <t>キンム</t>
    </rPh>
    <rPh sb="100" eb="102">
      <t>ニッスウ</t>
    </rPh>
    <rPh sb="103" eb="104">
      <t>コト</t>
    </rPh>
    <rPh sb="108" eb="110">
      <t>イジョウ</t>
    </rPh>
    <rPh sb="111" eb="113">
      <t>リユウ</t>
    </rPh>
    <rPh sb="116" eb="119">
      <t>ケイカクショ</t>
    </rPh>
    <rPh sb="120" eb="123">
      <t>キジュンガク</t>
    </rPh>
    <rPh sb="124" eb="125">
      <t>チガ</t>
    </rPh>
    <phoneticPr fontId="7"/>
  </si>
  <si>
    <t>2に含む</t>
    <rPh sb="2" eb="3">
      <t>フク</t>
    </rPh>
    <phoneticPr fontId="9"/>
  </si>
  <si>
    <t>4に含む</t>
    <rPh sb="2" eb="3">
      <t>フク</t>
    </rPh>
    <phoneticPr fontId="9"/>
  </si>
  <si>
    <t>5に含む</t>
    <rPh sb="2" eb="3">
      <t>フク</t>
    </rPh>
    <phoneticPr fontId="9"/>
  </si>
  <si>
    <t>7に含む</t>
    <rPh sb="2" eb="3">
      <t>フク</t>
    </rPh>
    <phoneticPr fontId="9"/>
  </si>
  <si>
    <t>8に含む</t>
    <rPh sb="2" eb="3">
      <t>フク</t>
    </rPh>
    <phoneticPr fontId="9"/>
  </si>
  <si>
    <t>○介護職員に毎月定期的に賃金改善（改善幅は、年齢、資格、経験、技能、勤務成績等を考慮して各人ごとに決定）
　　処遇改善手当として、毎月
　　　正規職員　 ○○○○～○○○○円を支給
　　　非正規職員　　　○○○～○○○円を支給
　　一時金として、最終月に加算額を上回るよう調整し、正規職員および非正規職員に支給する。
　　※　上記の額には、平成〇年〇月から処遇改善加算を取得しており、より上位の区分の加算を取得した際に増額した分を含む。</t>
    <rPh sb="6" eb="8">
      <t>マイツキ</t>
    </rPh>
    <rPh sb="8" eb="11">
      <t>テイキテキ</t>
    </rPh>
    <rPh sb="12" eb="16">
      <t>チンギンカイゼン</t>
    </rPh>
    <rPh sb="17" eb="19">
      <t>カイゼン</t>
    </rPh>
    <rPh sb="55" eb="59">
      <t>ショグウカイゼン</t>
    </rPh>
    <rPh sb="59" eb="61">
      <t>テアテ</t>
    </rPh>
    <rPh sb="65" eb="67">
      <t>マイツキ</t>
    </rPh>
    <rPh sb="71" eb="75">
      <t>セイキショクイン</t>
    </rPh>
    <rPh sb="88" eb="90">
      <t>シキュウ</t>
    </rPh>
    <rPh sb="94" eb="99">
      <t>ヒセイキショクイン</t>
    </rPh>
    <rPh sb="111" eb="113">
      <t>シキュウ</t>
    </rPh>
    <rPh sb="116" eb="119">
      <t>イチジキン</t>
    </rPh>
    <rPh sb="123" eb="126">
      <t>サイシュウツキ</t>
    </rPh>
    <rPh sb="127" eb="130">
      <t>カサンガク</t>
    </rPh>
    <rPh sb="131" eb="133">
      <t>ウワマワ</t>
    </rPh>
    <rPh sb="136" eb="138">
      <t>チョウセイ</t>
    </rPh>
    <rPh sb="140" eb="144">
      <t>セイキショクイン</t>
    </rPh>
    <rPh sb="147" eb="152">
      <t>ヒセイキショクイン</t>
    </rPh>
    <rPh sb="153" eb="155">
      <t>シキュウ</t>
    </rPh>
    <phoneticPr fontId="7"/>
  </si>
  <si>
    <t>一時金として</t>
    <rPh sb="0" eb="3">
      <t>イチジキン</t>
    </rPh>
    <phoneticPr fontId="6"/>
  </si>
  <si>
    <t>沖縄市小規模A</t>
    <rPh sb="0" eb="3">
      <t>オキナワシ</t>
    </rPh>
    <rPh sb="3" eb="6">
      <t>ショウキボ</t>
    </rPh>
    <phoneticPr fontId="7"/>
  </si>
  <si>
    <t>沖縄市デイB</t>
    <rPh sb="0" eb="3">
      <t>オキナワシ</t>
    </rPh>
    <phoneticPr fontId="7"/>
  </si>
  <si>
    <t>沖縄市訪問C</t>
    <rPh sb="0" eb="3">
      <t>オキナワシ</t>
    </rPh>
    <rPh sb="3" eb="5">
      <t>ホウモン</t>
    </rPh>
    <phoneticPr fontId="7"/>
  </si>
  <si>
    <t>沖縄市デイD</t>
    <rPh sb="0" eb="3">
      <t>オキナワシ</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</si>
</sst>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_ "/>
    <numFmt numFmtId="177" formatCode="0.00_ "/>
    <numFmt numFmtId="178" formatCode="#,##0_ ;[Red]\-#,##0\ "/>
    <numFmt numFmtId="179" formatCode="#,##0.0_ "/>
    <numFmt numFmtId="180" formatCode="0.0_ "/>
    <numFmt numFmtId="181" formatCode="#,##0_);[Red]\(#,##0\)"/>
    <numFmt numFmtId="182" formatCode="0.000_);[Red]\(0.000\)"/>
    <numFmt numFmtId="183" formatCode="0.0%"/>
    <numFmt numFmtId="184" formatCode="\(#,##0.00_ \)"/>
    <numFmt numFmtId="185" formatCode="\(0.0\)"/>
    <numFmt numFmtId="186" formatCode="0.0_);[Red]\(0.0\)"/>
    <numFmt numFmtId="187" formatCode="0_ "/>
  </numFmts>
  <fonts count="8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2"/>
      <name val="ＭＳ Ｐゴシック"/>
      <family val="3"/>
      <charset val="128"/>
    </font>
    <font>
      <sz val="6"/>
      <name val="游ゴシック"/>
      <family val="3"/>
      <charset val="128"/>
      <scheme val="minor"/>
    </font>
    <font>
      <sz val="6"/>
      <name val="ＭＳ Ｐゴシック"/>
      <family val="3"/>
      <charset val="128"/>
    </font>
    <font>
      <b/>
      <sz val="12"/>
      <color rgb="FFFF0000"/>
      <name val="ＭＳ Ｐゴシック"/>
      <family val="3"/>
      <charset val="128"/>
    </font>
    <font>
      <sz val="12"/>
      <color theme="1"/>
      <name val="ＭＳ Ｐゴシック"/>
      <family val="3"/>
      <charset val="128"/>
    </font>
    <font>
      <sz val="11"/>
      <color theme="1"/>
      <name val="ＭＳ Ｐゴシック"/>
      <family val="3"/>
      <charset val="128"/>
    </font>
    <font>
      <b/>
      <sz val="12"/>
      <color theme="1"/>
      <name val="ＭＳ Ｐゴシック"/>
      <family val="3"/>
      <charset val="128"/>
    </font>
    <font>
      <sz val="11"/>
      <color rgb="FFFF0000"/>
      <name val="ＭＳ Ｐゴシック"/>
      <family val="3"/>
      <charset val="128"/>
    </font>
    <font>
      <u/>
      <sz val="11"/>
      <color theme="10"/>
      <name val="ＭＳ Ｐゴシック"/>
      <family val="3"/>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1"/>
      <color rgb="FFFF0000"/>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1"/>
      <name val="ＭＳ Ｐ明朝"/>
      <family val="1"/>
      <charset val="128"/>
    </font>
    <font>
      <sz val="12"/>
      <color theme="1"/>
      <name val="ＭＳ Ｐ明朝"/>
      <family val="1"/>
      <charset val="128"/>
    </font>
    <font>
      <sz val="14"/>
      <color theme="1"/>
      <name val="ＭＳ Ｐ明朝"/>
      <family val="1"/>
      <charset val="128"/>
    </font>
    <font>
      <sz val="12"/>
      <color rgb="FFFF0000"/>
      <name val="ＭＳ Ｐ明朝"/>
      <family val="1"/>
      <charset val="128"/>
    </font>
    <font>
      <b/>
      <sz val="11"/>
      <color theme="1"/>
      <name val="ＭＳ Ｐ明朝"/>
      <family val="1"/>
      <charset val="128"/>
    </font>
    <font>
      <sz val="10"/>
      <name val="ＭＳ Ｐ明朝"/>
      <family val="1"/>
      <charset val="128"/>
    </font>
    <font>
      <sz val="10"/>
      <color theme="0"/>
      <name val="ＭＳ Ｐ明朝"/>
      <family val="1"/>
      <charset val="128"/>
    </font>
    <font>
      <b/>
      <sz val="9"/>
      <color theme="1"/>
      <name val="ＭＳ Ｐ明朝"/>
      <family val="1"/>
      <charset val="128"/>
    </font>
    <font>
      <sz val="8"/>
      <color theme="1"/>
      <name val="ＭＳ Ｐ明朝"/>
      <family val="1"/>
      <charset val="128"/>
    </font>
    <font>
      <b/>
      <sz val="8"/>
      <color theme="1"/>
      <name val="ＭＳ Ｐ明朝"/>
      <family val="1"/>
      <charset val="128"/>
    </font>
    <font>
      <sz val="6"/>
      <color theme="1"/>
      <name val="ＭＳ Ｐ明朝"/>
      <family val="1"/>
      <charset val="128"/>
    </font>
    <font>
      <sz val="11"/>
      <color theme="0"/>
      <name val="ＭＳ Ｐ明朝"/>
      <family val="1"/>
      <charset val="128"/>
    </font>
    <font>
      <u/>
      <sz val="8"/>
      <color theme="1"/>
      <name val="ＭＳ Ｐ明朝"/>
      <family val="1"/>
      <charset val="128"/>
    </font>
    <font>
      <b/>
      <u/>
      <sz val="8"/>
      <color theme="1"/>
      <name val="ＭＳ Ｐ明朝"/>
      <family val="1"/>
      <charset val="128"/>
    </font>
    <font>
      <sz val="9"/>
      <name val="ＭＳ Ｐ明朝"/>
      <family val="1"/>
      <charset val="128"/>
    </font>
    <font>
      <b/>
      <sz val="10"/>
      <name val="ＭＳ Ｐ明朝"/>
      <family val="1"/>
      <charset val="128"/>
    </font>
    <font>
      <sz val="8"/>
      <name val="ＭＳ Ｐ明朝"/>
      <family val="1"/>
      <charset val="128"/>
    </font>
    <font>
      <b/>
      <sz val="9"/>
      <name val="ＭＳ Ｐ明朝"/>
      <family val="1"/>
      <charset val="128"/>
    </font>
    <font>
      <u/>
      <sz val="9"/>
      <name val="ＭＳ Ｐ明朝"/>
      <family val="1"/>
      <charset val="128"/>
    </font>
    <font>
      <sz val="10"/>
      <color theme="1"/>
      <name val="ＭＳ 明朝"/>
      <family val="1"/>
      <charset val="128"/>
    </font>
    <font>
      <sz val="11"/>
      <color theme="1"/>
      <name val="ＭＳ 明朝"/>
      <family val="1"/>
      <charset val="128"/>
    </font>
    <font>
      <sz val="8"/>
      <color theme="1"/>
      <name val="ＭＳ 明朝"/>
      <family val="1"/>
      <charset val="128"/>
    </font>
    <font>
      <sz val="8.5"/>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7"/>
      <color theme="1"/>
      <name val="ＭＳ 明朝"/>
      <family val="1"/>
      <charset val="128"/>
    </font>
    <font>
      <sz val="7"/>
      <name val="ＭＳ Ｐ明朝"/>
      <family val="1"/>
      <charset val="128"/>
    </font>
    <font>
      <sz val="10"/>
      <color rgb="FFFF0000"/>
      <name val="ＭＳ Ｐ明朝"/>
      <family val="1"/>
      <charset val="128"/>
    </font>
    <font>
      <sz val="6"/>
      <color theme="1"/>
      <name val="ＭＳ 明朝"/>
      <family val="1"/>
      <charset val="128"/>
    </font>
    <font>
      <b/>
      <sz val="10"/>
      <color theme="1"/>
      <name val="ＭＳ Ｐ明朝"/>
      <family val="1"/>
      <charset val="128"/>
    </font>
    <font>
      <sz val="7"/>
      <color theme="1"/>
      <name val="ＭＳ Ｐ明朝"/>
      <family val="1"/>
      <charset val="128"/>
    </font>
    <font>
      <sz val="9"/>
      <color indexed="60"/>
      <name val="ＭＳ Ｐ明朝"/>
      <family val="1"/>
      <charset val="128"/>
    </font>
    <font>
      <sz val="8.5"/>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strike/>
      <sz val="9"/>
      <color rgb="FFFF0000"/>
      <name val="ＭＳ Ｐ明朝"/>
      <family val="1"/>
      <charset val="128"/>
    </font>
    <font>
      <b/>
      <sz val="10.5"/>
      <color theme="1"/>
      <name val="ＭＳ Ｐ明朝"/>
      <family val="1"/>
      <charset val="128"/>
    </font>
    <font>
      <sz val="10.5"/>
      <name val="ＭＳ Ｐ明朝"/>
      <family val="1"/>
      <charset val="128"/>
    </font>
    <font>
      <sz val="10.5"/>
      <color theme="1"/>
      <name val="ＭＳ Ｐ明朝"/>
      <family val="1"/>
      <charset val="128"/>
    </font>
    <font>
      <b/>
      <sz val="10.5"/>
      <name val="ＭＳ Ｐ明朝"/>
      <family val="1"/>
      <charset val="128"/>
    </font>
    <font>
      <b/>
      <sz val="10.5"/>
      <color indexed="60"/>
      <name val="ＭＳ Ｐ明朝"/>
      <family val="1"/>
      <charset val="128"/>
    </font>
    <font>
      <b/>
      <sz val="12"/>
      <color theme="1"/>
      <name val="ＭＳ Ｐ明朝"/>
      <family val="1"/>
      <charset val="128"/>
    </font>
    <font>
      <sz val="14"/>
      <name val="ＭＳ Ｐ明朝"/>
      <family val="1"/>
      <charset val="128"/>
    </font>
    <font>
      <sz val="12"/>
      <name val="ＭＳ Ｐ明朝"/>
      <family val="1"/>
      <charset val="128"/>
    </font>
    <font>
      <b/>
      <sz val="11"/>
      <name val="ＭＳ Ｐゴシック"/>
      <family val="3"/>
      <charset val="128"/>
    </font>
    <font>
      <b/>
      <sz val="11"/>
      <color theme="1"/>
      <name val="ＭＳ Ｐゴシック"/>
      <family val="3"/>
      <charset val="128"/>
    </font>
    <font>
      <b/>
      <sz val="11"/>
      <name val="ＭＳ Ｐ明朝"/>
      <family val="1"/>
      <charset val="128"/>
    </font>
    <font>
      <sz val="6"/>
      <name val="ＭＳ Ｐ明朝"/>
      <family val="1"/>
      <charset val="128"/>
    </font>
    <font>
      <b/>
      <sz val="11"/>
      <color theme="0"/>
      <name val="ＭＳ Ｐ明朝"/>
      <family val="1"/>
      <charset val="128"/>
    </font>
    <font>
      <sz val="9.5"/>
      <color theme="1"/>
      <name val="ＭＳ Ｐ明朝"/>
      <family val="1"/>
      <charset val="128"/>
    </font>
    <font>
      <b/>
      <sz val="11"/>
      <color theme="1"/>
      <name val="ＭＳ 明朝"/>
      <family val="1"/>
      <charset val="128"/>
    </font>
    <font>
      <sz val="8.5"/>
      <color rgb="FFFF0000"/>
      <name val="ＭＳ 明朝"/>
      <family val="1"/>
      <charset val="128"/>
    </font>
    <font>
      <sz val="7.5"/>
      <color theme="1"/>
      <name val="ＭＳ Ｐ明朝"/>
      <family val="1"/>
      <charset val="128"/>
    </font>
    <font>
      <sz val="8"/>
      <color rgb="FFFF0000"/>
      <name val="ＭＳ Ｐ明朝"/>
      <family val="1"/>
      <charset val="128"/>
    </font>
    <font>
      <u/>
      <sz val="8"/>
      <color rgb="FFFF0000"/>
      <name val="ＭＳ Ｐ明朝"/>
      <family val="1"/>
      <charset val="128"/>
    </font>
    <font>
      <sz val="11.5"/>
      <color theme="1"/>
      <name val="ＭＳ Ｐ明朝"/>
      <family val="1"/>
      <charset val="128"/>
    </font>
    <font>
      <sz val="8"/>
      <name val="ＭＳ Ｐゴシック"/>
      <family val="3"/>
      <charset val="128"/>
    </font>
    <font>
      <sz val="11"/>
      <color theme="1"/>
      <name val="游ゴシック"/>
      <family val="3"/>
      <charset val="128"/>
      <scheme val="minor"/>
    </font>
    <font>
      <b/>
      <sz val="12"/>
      <name val="ＭＳ Ｐ明朝"/>
      <family val="1"/>
      <charset val="128"/>
    </font>
    <font>
      <b/>
      <sz val="9"/>
      <color indexed="81"/>
      <name val="MS P ゴシック"/>
      <family val="3"/>
      <charset val="128"/>
    </font>
  </fonts>
  <fills count="15">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indexed="64"/>
      </patternFill>
    </fill>
    <fill>
      <patternFill patternType="solid">
        <fgColor theme="9" tint="0.79998168889431442"/>
        <bgColor indexed="64"/>
      </patternFill>
    </fill>
    <fill>
      <patternFill patternType="solid">
        <fgColor indexed="41"/>
        <bgColor indexed="64"/>
      </patternFill>
    </fill>
    <fill>
      <patternFill patternType="solid">
        <fgColor theme="0" tint="-0.14999847407452621"/>
        <bgColor indexed="64"/>
      </patternFill>
    </fill>
    <fill>
      <patternFill patternType="solid">
        <fgColor rgb="FFFFFF66"/>
        <bgColor indexed="64"/>
      </patternFill>
    </fill>
    <fill>
      <patternFill patternType="solid">
        <fgColor rgb="FFCDFFFF"/>
        <bgColor indexed="64"/>
      </patternFill>
    </fill>
    <fill>
      <patternFill patternType="solid">
        <fgColor rgb="FFF8FDCB"/>
        <bgColor indexed="64"/>
      </patternFill>
    </fill>
  </fills>
  <borders count="173">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top/>
      <bottom style="hair">
        <color auto="1"/>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auto="1"/>
      </top>
      <bottom/>
      <diagonal/>
    </border>
    <border>
      <left style="medium">
        <color indexed="64"/>
      </left>
      <right/>
      <top/>
      <bottom style="medium">
        <color indexed="64"/>
      </bottom>
      <diagonal/>
    </border>
    <border>
      <left/>
      <right style="medium">
        <color auto="1"/>
      </right>
      <top/>
      <bottom style="medium">
        <color auto="1"/>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auto="1"/>
      </left>
      <right/>
      <top style="hair">
        <color auto="1"/>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hair">
        <color auto="1"/>
      </left>
      <right/>
      <top/>
      <bottom style="hair">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auto="1"/>
      </top>
      <bottom/>
      <diagonal/>
    </border>
    <border>
      <left/>
      <right style="thin">
        <color indexed="64"/>
      </right>
      <top style="hair">
        <color indexed="64"/>
      </top>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right style="thin">
        <color indexed="64"/>
      </right>
      <top/>
      <bottom style="hair">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style="hair">
        <color auto="1"/>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diagonalUp="1">
      <left/>
      <right style="thin">
        <color indexed="64"/>
      </right>
      <top style="hair">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hair">
        <color auto="1"/>
      </right>
      <top style="hair">
        <color auto="1"/>
      </top>
      <bottom/>
      <diagonal/>
    </border>
    <border>
      <left style="medium">
        <color indexed="64"/>
      </left>
      <right/>
      <top/>
      <bottom style="thin">
        <color indexed="64"/>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diagonal/>
    </border>
  </borders>
  <cellStyleXfs count="15">
    <xf numFmtId="0" fontId="0" fillId="0" borderId="0"/>
    <xf numFmtId="0" fontId="4" fillId="0" borderId="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4" fillId="0" borderId="0">
      <alignment vertical="center"/>
    </xf>
    <xf numFmtId="0" fontId="79" fillId="0" borderId="0"/>
    <xf numFmtId="0" fontId="80" fillId="0" borderId="0">
      <alignment vertical="center"/>
    </xf>
    <xf numFmtId="0" fontId="80" fillId="0" borderId="0">
      <alignment vertical="center"/>
    </xf>
    <xf numFmtId="0" fontId="80" fillId="0" borderId="0">
      <alignment vertical="center"/>
    </xf>
    <xf numFmtId="0" fontId="79" fillId="0" borderId="0"/>
    <xf numFmtId="0" fontId="2" fillId="0" borderId="0">
      <alignment vertical="center"/>
    </xf>
    <xf numFmtId="0" fontId="2" fillId="0" borderId="0">
      <alignment vertical="center"/>
    </xf>
    <xf numFmtId="0" fontId="1" fillId="0" borderId="0">
      <alignment vertical="center"/>
    </xf>
  </cellStyleXfs>
  <cellXfs count="1813">
    <xf numFmtId="0" fontId="0" fillId="0" borderId="0" xfId="0"/>
    <xf numFmtId="0" fontId="5" fillId="0" borderId="0" xfId="1" applyFont="1">
      <alignment vertical="center"/>
    </xf>
    <xf numFmtId="0" fontId="4" fillId="0" borderId="0" xfId="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0" fillId="0" borderId="1" xfId="1" applyFont="1" applyBorder="1" applyAlignment="1">
      <alignment horizontal="center" vertical="center"/>
    </xf>
    <xf numFmtId="0" fontId="12" fillId="0" borderId="0" xfId="1" applyFont="1" applyAlignment="1">
      <alignment horizontal="right" vertical="top" wrapText="1"/>
    </xf>
    <xf numFmtId="0" fontId="10" fillId="0" borderId="5" xfId="1" applyFont="1" applyBorder="1">
      <alignment vertical="center"/>
    </xf>
    <xf numFmtId="0" fontId="10" fillId="0" borderId="11" xfId="1" applyFont="1" applyBorder="1">
      <alignment vertical="center"/>
    </xf>
    <xf numFmtId="0" fontId="10" fillId="2" borderId="15" xfId="1" applyFont="1" applyFill="1" applyBorder="1" applyAlignment="1">
      <alignment vertical="center"/>
    </xf>
    <xf numFmtId="0" fontId="10" fillId="2" borderId="16" xfId="1" applyFont="1" applyFill="1" applyBorder="1" applyAlignment="1">
      <alignment vertical="center"/>
    </xf>
    <xf numFmtId="0" fontId="10" fillId="0" borderId="16" xfId="1" applyFont="1" applyBorder="1" applyAlignment="1">
      <alignment vertical="center"/>
    </xf>
    <xf numFmtId="0" fontId="10" fillId="2" borderId="17" xfId="1" applyFont="1" applyFill="1" applyBorder="1" applyAlignment="1">
      <alignment vertical="center"/>
    </xf>
    <xf numFmtId="0" fontId="10" fillId="0" borderId="18" xfId="1" applyFont="1" applyBorder="1" applyAlignment="1">
      <alignment vertical="center"/>
    </xf>
    <xf numFmtId="0" fontId="10" fillId="0" borderId="19" xfId="1" applyFont="1" applyBorder="1" applyAlignment="1">
      <alignment vertical="center"/>
    </xf>
    <xf numFmtId="0" fontId="10" fillId="0" borderId="20" xfId="1" applyFont="1" applyBorder="1">
      <alignment vertical="center"/>
    </xf>
    <xf numFmtId="0" fontId="10" fillId="0" borderId="11" xfId="1" applyFont="1" applyBorder="1" applyAlignment="1">
      <alignment vertical="center" shrinkToFit="1"/>
    </xf>
    <xf numFmtId="0" fontId="10" fillId="0" borderId="0" xfId="1" applyFont="1" applyAlignment="1">
      <alignment horizontal="center" vertical="center" wrapText="1"/>
    </xf>
    <xf numFmtId="0" fontId="14" fillId="0" borderId="0" xfId="1" applyFont="1" applyAlignment="1">
      <alignment horizontal="right" vertical="top" wrapText="1"/>
    </xf>
    <xf numFmtId="0" fontId="10" fillId="0" borderId="20" xfId="1" applyFont="1" applyBorder="1" applyAlignment="1">
      <alignment horizontal="center" vertical="center"/>
    </xf>
    <xf numFmtId="0" fontId="10" fillId="0" borderId="1" xfId="1" applyFont="1" applyBorder="1">
      <alignment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8" xfId="1" applyFont="1" applyFill="1" applyBorder="1" applyAlignment="1">
      <alignment vertical="center"/>
    </xf>
    <xf numFmtId="0" fontId="10" fillId="2" borderId="8" xfId="1" applyFont="1" applyFill="1" applyBorder="1" applyAlignment="1">
      <alignment vertical="center" wrapText="1"/>
    </xf>
    <xf numFmtId="176" fontId="10" fillId="2" borderId="8" xfId="1" applyNumberFormat="1" applyFont="1" applyFill="1" applyBorder="1">
      <alignment vertical="center"/>
    </xf>
    <xf numFmtId="177" fontId="10" fillId="2" borderId="10" xfId="1" applyNumberFormat="1" applyFont="1" applyFill="1" applyBorder="1">
      <alignment vertical="center"/>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50" xfId="1" applyFont="1" applyFill="1" applyBorder="1" applyAlignment="1">
      <alignment horizontal="center" vertical="center"/>
    </xf>
    <xf numFmtId="0" fontId="10" fillId="2" borderId="6" xfId="1" applyFont="1" applyFill="1" applyBorder="1" applyAlignment="1">
      <alignment vertical="center"/>
    </xf>
    <xf numFmtId="0" fontId="10" fillId="2" borderId="6" xfId="1" applyFont="1" applyFill="1" applyBorder="1" applyAlignment="1">
      <alignment vertical="center" wrapText="1"/>
    </xf>
    <xf numFmtId="176" fontId="10" fillId="2" borderId="6" xfId="1" applyNumberFormat="1" applyFont="1" applyFill="1" applyBorder="1">
      <alignment vertical="center"/>
    </xf>
    <xf numFmtId="177" fontId="10" fillId="2" borderId="23" xfId="1" applyNumberFormat="1" applyFont="1" applyFill="1" applyBorder="1">
      <alignment vertical="center"/>
    </xf>
    <xf numFmtId="0" fontId="12" fillId="2" borderId="6" xfId="1" applyFont="1" applyFill="1" applyBorder="1" applyAlignment="1">
      <alignment vertical="center" wrapText="1"/>
    </xf>
    <xf numFmtId="0" fontId="10" fillId="2" borderId="1" xfId="1" applyFont="1" applyFill="1" applyBorder="1" applyAlignment="1">
      <alignment vertical="center"/>
    </xf>
    <xf numFmtId="0" fontId="10" fillId="2" borderId="33" xfId="1" applyFont="1" applyFill="1" applyBorder="1" applyAlignment="1">
      <alignment vertical="center"/>
    </xf>
    <xf numFmtId="0" fontId="10" fillId="2" borderId="34" xfId="1" applyFont="1" applyFill="1" applyBorder="1" applyAlignment="1">
      <alignment vertical="center"/>
    </xf>
    <xf numFmtId="177" fontId="10" fillId="2" borderId="1" xfId="1" applyNumberFormat="1" applyFont="1" applyFill="1" applyBorder="1">
      <alignment vertical="center"/>
    </xf>
    <xf numFmtId="0" fontId="10" fillId="2" borderId="51" xfId="1" applyFont="1" applyFill="1" applyBorder="1" applyAlignment="1">
      <alignment horizontal="center" vertical="center"/>
    </xf>
    <xf numFmtId="0" fontId="10" fillId="2" borderId="52" xfId="1" applyFont="1" applyFill="1" applyBorder="1" applyAlignment="1">
      <alignment horizontal="center" vertical="center"/>
    </xf>
    <xf numFmtId="0" fontId="10" fillId="2" borderId="53" xfId="1" applyFont="1" applyFill="1" applyBorder="1" applyAlignment="1">
      <alignment horizontal="center" vertical="center"/>
    </xf>
    <xf numFmtId="0" fontId="10" fillId="2" borderId="27" xfId="1" applyFont="1" applyFill="1" applyBorder="1" applyAlignment="1">
      <alignment vertical="center"/>
    </xf>
    <xf numFmtId="0" fontId="10" fillId="2" borderId="27" xfId="1" applyFont="1" applyFill="1" applyBorder="1" applyAlignment="1">
      <alignment vertical="center" wrapText="1"/>
    </xf>
    <xf numFmtId="176" fontId="10" fillId="2" borderId="27" xfId="1" applyNumberFormat="1" applyFont="1" applyFill="1" applyBorder="1">
      <alignment vertical="center"/>
    </xf>
    <xf numFmtId="177" fontId="10" fillId="2" borderId="28" xfId="1" applyNumberFormat="1" applyFont="1" applyFill="1" applyBorder="1">
      <alignment vertical="center"/>
    </xf>
    <xf numFmtId="0" fontId="17" fillId="0" borderId="0" xfId="1" applyFont="1">
      <alignment vertical="center"/>
    </xf>
    <xf numFmtId="0" fontId="4" fillId="0" borderId="0" xfId="1" applyAlignment="1">
      <alignment horizontal="right" vertical="top" wrapText="1"/>
    </xf>
    <xf numFmtId="0" fontId="4" fillId="0" borderId="0" xfId="1" applyBorder="1">
      <alignment vertical="center"/>
    </xf>
    <xf numFmtId="0" fontId="4" fillId="2" borderId="0" xfId="1" applyFill="1" applyBorder="1">
      <alignment vertical="center"/>
    </xf>
    <xf numFmtId="0" fontId="4" fillId="3" borderId="0" xfId="1" applyFill="1" applyBorder="1">
      <alignment vertical="center"/>
    </xf>
    <xf numFmtId="0" fontId="4" fillId="4" borderId="0" xfId="1" applyFill="1" applyBorder="1">
      <alignment vertical="center"/>
    </xf>
    <xf numFmtId="0" fontId="18" fillId="0" borderId="0" xfId="1" applyFont="1" applyFill="1">
      <alignment vertical="center"/>
    </xf>
    <xf numFmtId="0" fontId="19" fillId="0" borderId="0" xfId="1" applyFont="1" applyFill="1">
      <alignment vertical="center"/>
    </xf>
    <xf numFmtId="0" fontId="21" fillId="0" borderId="0" xfId="1" applyFont="1" applyFill="1">
      <alignment vertical="center"/>
    </xf>
    <xf numFmtId="0" fontId="19" fillId="0" borderId="0" xfId="1" applyFont="1" applyFill="1" applyBorder="1" applyAlignment="1">
      <alignment vertical="center"/>
    </xf>
    <xf numFmtId="0" fontId="19" fillId="0" borderId="0" xfId="1" applyFont="1">
      <alignment vertical="center"/>
    </xf>
    <xf numFmtId="0" fontId="23" fillId="0" borderId="0" xfId="1" applyFont="1" applyFill="1" applyAlignment="1">
      <alignment vertical="center"/>
    </xf>
    <xf numFmtId="0" fontId="22" fillId="0" borderId="0" xfId="1" applyFont="1" applyFill="1" applyAlignment="1">
      <alignment horizontal="right" vertical="center"/>
    </xf>
    <xf numFmtId="0" fontId="22" fillId="0" borderId="0" xfId="1" applyFont="1" applyFill="1" applyAlignment="1">
      <alignment vertical="center"/>
    </xf>
    <xf numFmtId="0" fontId="24" fillId="0" borderId="0" xfId="1" applyFont="1" applyFill="1" applyAlignment="1">
      <alignment horizontal="right" vertical="center"/>
    </xf>
    <xf numFmtId="0" fontId="24" fillId="0" borderId="0" xfId="1" applyFont="1" applyFill="1" applyAlignment="1">
      <alignment vertical="center"/>
    </xf>
    <xf numFmtId="0" fontId="23" fillId="0" borderId="0" xfId="1" applyFont="1">
      <alignment vertical="center"/>
    </xf>
    <xf numFmtId="0" fontId="25" fillId="0" borderId="0" xfId="1" applyFont="1" applyFill="1">
      <alignment vertical="center"/>
    </xf>
    <xf numFmtId="0" fontId="19" fillId="0" borderId="0" xfId="1" applyFont="1" applyFill="1" applyBorder="1">
      <alignment vertical="center"/>
    </xf>
    <xf numFmtId="0" fontId="19" fillId="0" borderId="0" xfId="1" applyFont="1" applyFill="1" applyBorder="1" applyProtection="1">
      <alignment vertical="center"/>
      <protection locked="0"/>
    </xf>
    <xf numFmtId="0" fontId="19" fillId="0" borderId="0" xfId="1" applyFont="1" applyProtection="1">
      <alignment vertical="center"/>
      <protection locked="0"/>
    </xf>
    <xf numFmtId="0" fontId="26" fillId="0" borderId="0" xfId="1" applyFont="1" applyFill="1">
      <alignment vertical="center"/>
    </xf>
    <xf numFmtId="0" fontId="20" fillId="0" borderId="60" xfId="1" applyFont="1" applyFill="1" applyBorder="1">
      <alignment vertical="center"/>
    </xf>
    <xf numFmtId="0" fontId="20" fillId="0" borderId="1" xfId="1" applyFont="1" applyFill="1" applyBorder="1">
      <alignment vertical="center"/>
    </xf>
    <xf numFmtId="0" fontId="20" fillId="0" borderId="33" xfId="1" applyFont="1" applyFill="1" applyBorder="1">
      <alignment vertical="center"/>
    </xf>
    <xf numFmtId="0" fontId="20" fillId="0" borderId="34" xfId="1" applyFont="1" applyBorder="1">
      <alignment vertical="center"/>
    </xf>
    <xf numFmtId="0" fontId="26" fillId="0" borderId="0" xfId="1" applyFont="1">
      <alignment vertical="center"/>
    </xf>
    <xf numFmtId="0" fontId="27" fillId="0" borderId="0" xfId="1" applyFont="1" applyFill="1">
      <alignment vertical="center"/>
    </xf>
    <xf numFmtId="0" fontId="20" fillId="0" borderId="0" xfId="1" applyFont="1" applyFill="1" applyBorder="1" applyAlignment="1">
      <alignment horizontal="left" vertical="center" wrapText="1"/>
    </xf>
    <xf numFmtId="0" fontId="20" fillId="0" borderId="0" xfId="1" applyFont="1" applyAlignment="1">
      <alignment horizontal="left" vertical="center" wrapText="1"/>
    </xf>
    <xf numFmtId="0" fontId="20" fillId="0" borderId="62" xfId="1" applyFont="1" applyFill="1" applyBorder="1" applyAlignment="1">
      <alignment horizontal="left" vertical="center" wrapText="1"/>
    </xf>
    <xf numFmtId="0" fontId="20" fillId="0" borderId="46" xfId="1" applyFont="1" applyFill="1" applyBorder="1" applyAlignment="1">
      <alignment horizontal="left" vertical="center" wrapText="1"/>
    </xf>
    <xf numFmtId="0" fontId="20" fillId="0" borderId="46" xfId="1" applyFont="1" applyBorder="1" applyAlignment="1">
      <alignment horizontal="left" vertical="center" wrapText="1"/>
    </xf>
    <xf numFmtId="0" fontId="26" fillId="0" borderId="63" xfId="1" applyFont="1" applyBorder="1">
      <alignment vertical="center"/>
    </xf>
    <xf numFmtId="0" fontId="28" fillId="0" borderId="49" xfId="1" applyFont="1" applyFill="1" applyBorder="1">
      <alignment vertical="center"/>
    </xf>
    <xf numFmtId="0" fontId="20" fillId="0" borderId="0" xfId="1" applyFont="1" applyBorder="1" applyAlignment="1">
      <alignment horizontal="left" vertical="center" wrapText="1"/>
    </xf>
    <xf numFmtId="0" fontId="26" fillId="0" borderId="64" xfId="1" applyFont="1" applyBorder="1">
      <alignment vertical="center"/>
    </xf>
    <xf numFmtId="0" fontId="19" fillId="0" borderId="49" xfId="1" applyFont="1" applyFill="1" applyBorder="1">
      <alignment vertical="center"/>
    </xf>
    <xf numFmtId="0" fontId="25" fillId="3" borderId="65" xfId="1" applyFont="1" applyFill="1" applyBorder="1" applyAlignment="1">
      <alignment horizontal="center" vertical="center"/>
    </xf>
    <xf numFmtId="0" fontId="30" fillId="3" borderId="66" xfId="1" applyFont="1" applyFill="1" applyBorder="1">
      <alignment vertical="center"/>
    </xf>
    <xf numFmtId="0" fontId="28" fillId="3" borderId="66" xfId="1" applyFont="1" applyFill="1" applyBorder="1">
      <alignment vertical="center"/>
    </xf>
    <xf numFmtId="0" fontId="19" fillId="3" borderId="66" xfId="1" applyFont="1" applyFill="1" applyBorder="1">
      <alignment vertical="center"/>
    </xf>
    <xf numFmtId="0" fontId="25" fillId="4" borderId="65" xfId="1" applyFont="1" applyFill="1" applyBorder="1" applyAlignment="1">
      <alignment horizontal="center" vertical="center"/>
    </xf>
    <xf numFmtId="0" fontId="30" fillId="4" borderId="66" xfId="1" applyFont="1" applyFill="1" applyBorder="1">
      <alignment vertical="center"/>
    </xf>
    <xf numFmtId="0" fontId="19" fillId="4" borderId="67" xfId="1" applyFont="1" applyFill="1" applyBorder="1">
      <alignment vertical="center"/>
    </xf>
    <xf numFmtId="0" fontId="28" fillId="4" borderId="66" xfId="1" applyFont="1" applyFill="1" applyBorder="1">
      <alignment vertical="center"/>
    </xf>
    <xf numFmtId="0" fontId="19" fillId="4" borderId="66" xfId="1" applyFont="1" applyFill="1" applyBorder="1">
      <alignment vertical="center"/>
    </xf>
    <xf numFmtId="0" fontId="25" fillId="5" borderId="65" xfId="1" applyFont="1" applyFill="1" applyBorder="1" applyAlignment="1">
      <alignment horizontal="center" vertical="center"/>
    </xf>
    <xf numFmtId="0" fontId="30" fillId="5" borderId="66" xfId="1" applyFont="1" applyFill="1" applyBorder="1">
      <alignment vertical="center"/>
    </xf>
    <xf numFmtId="0" fontId="19" fillId="5" borderId="66" xfId="1" applyFont="1" applyFill="1" applyBorder="1">
      <alignment vertical="center"/>
    </xf>
    <xf numFmtId="0" fontId="18" fillId="5" borderId="66" xfId="1" applyFont="1" applyFill="1" applyBorder="1">
      <alignment vertical="center"/>
    </xf>
    <xf numFmtId="0" fontId="19" fillId="5" borderId="68" xfId="1" applyFont="1" applyFill="1" applyBorder="1">
      <alignment vertical="center"/>
    </xf>
    <xf numFmtId="0" fontId="32" fillId="0" borderId="0" xfId="1" applyFont="1" applyFill="1">
      <alignment vertical="center"/>
    </xf>
    <xf numFmtId="0" fontId="20" fillId="0" borderId="64" xfId="1" applyFont="1" applyFill="1" applyBorder="1">
      <alignment vertical="center"/>
    </xf>
    <xf numFmtId="0" fontId="19" fillId="0" borderId="70" xfId="1" applyFont="1" applyFill="1" applyBorder="1">
      <alignment vertical="center"/>
    </xf>
    <xf numFmtId="0" fontId="19" fillId="0" borderId="36" xfId="1" applyFont="1" applyFill="1" applyBorder="1">
      <alignment vertical="center"/>
    </xf>
    <xf numFmtId="0" fontId="19" fillId="0" borderId="36" xfId="1" applyFont="1" applyBorder="1">
      <alignment vertical="center"/>
    </xf>
    <xf numFmtId="0" fontId="21" fillId="0" borderId="71" xfId="1" applyFont="1" applyBorder="1">
      <alignment vertical="center"/>
    </xf>
    <xf numFmtId="0" fontId="21" fillId="0" borderId="0" xfId="1" applyFont="1">
      <alignment vertical="center"/>
    </xf>
    <xf numFmtId="49" fontId="25" fillId="0" borderId="0" xfId="1" applyNumberFormat="1" applyFont="1" applyFill="1">
      <alignment vertical="center"/>
    </xf>
    <xf numFmtId="0" fontId="19" fillId="0" borderId="0" xfId="1" applyFont="1" applyFill="1" applyAlignment="1">
      <alignment vertical="center"/>
    </xf>
    <xf numFmtId="0" fontId="20" fillId="0" borderId="0" xfId="1" applyFont="1" applyFill="1">
      <alignment vertical="center"/>
    </xf>
    <xf numFmtId="49" fontId="19" fillId="0" borderId="0" xfId="1" applyNumberFormat="1" applyFont="1" applyFill="1">
      <alignment vertical="center"/>
    </xf>
    <xf numFmtId="0" fontId="36" fillId="7" borderId="65" xfId="1" applyFont="1" applyFill="1" applyBorder="1" applyAlignment="1">
      <alignment horizontal="center" vertical="center"/>
    </xf>
    <xf numFmtId="0" fontId="37" fillId="0" borderId="1" xfId="1" applyFont="1" applyFill="1" applyBorder="1">
      <alignment vertical="center"/>
    </xf>
    <xf numFmtId="0" fontId="18" fillId="0" borderId="33" xfId="1" applyFont="1" applyFill="1" applyBorder="1" applyAlignment="1">
      <alignment vertical="center"/>
    </xf>
    <xf numFmtId="0" fontId="35" fillId="0" borderId="33" xfId="1" applyFont="1" applyFill="1" applyBorder="1" applyAlignment="1">
      <alignment vertical="center"/>
    </xf>
    <xf numFmtId="0" fontId="35" fillId="0" borderId="34" xfId="1" applyFont="1" applyFill="1" applyBorder="1" applyAlignment="1">
      <alignment vertical="center"/>
    </xf>
    <xf numFmtId="0" fontId="35" fillId="0" borderId="75" xfId="1" applyFont="1" applyFill="1" applyBorder="1">
      <alignment vertical="center"/>
    </xf>
    <xf numFmtId="0" fontId="35" fillId="0" borderId="42" xfId="1" applyFont="1" applyBorder="1">
      <alignment vertical="center"/>
    </xf>
    <xf numFmtId="0" fontId="37" fillId="0" borderId="13" xfId="1" applyFont="1" applyFill="1" applyBorder="1">
      <alignment vertical="center"/>
    </xf>
    <xf numFmtId="0" fontId="35" fillId="0" borderId="50" xfId="1" applyFont="1" applyFill="1" applyBorder="1">
      <alignment vertical="center"/>
    </xf>
    <xf numFmtId="0" fontId="35" fillId="0" borderId="50" xfId="1" applyFont="1" applyBorder="1">
      <alignment vertical="center"/>
    </xf>
    <xf numFmtId="0" fontId="21" fillId="0" borderId="35" xfId="1" applyFont="1" applyFill="1" applyBorder="1">
      <alignment vertical="center"/>
    </xf>
    <xf numFmtId="0" fontId="35" fillId="0" borderId="76" xfId="1" applyFont="1" applyFill="1" applyBorder="1">
      <alignment vertical="center"/>
    </xf>
    <xf numFmtId="0" fontId="35" fillId="0" borderId="76" xfId="1" applyFont="1" applyBorder="1">
      <alignment vertical="center"/>
    </xf>
    <xf numFmtId="0" fontId="35" fillId="0" borderId="77" xfId="1" applyFont="1" applyFill="1" applyBorder="1">
      <alignment vertical="center"/>
    </xf>
    <xf numFmtId="0" fontId="35" fillId="0" borderId="77" xfId="1" applyFont="1" applyBorder="1">
      <alignment vertical="center"/>
    </xf>
    <xf numFmtId="0" fontId="35" fillId="0" borderId="67" xfId="1" applyFont="1" applyFill="1" applyBorder="1" applyAlignment="1">
      <alignment vertical="center"/>
    </xf>
    <xf numFmtId="0" fontId="35" fillId="0" borderId="66" xfId="1" applyFont="1" applyFill="1" applyBorder="1">
      <alignment vertical="center"/>
    </xf>
    <xf numFmtId="0" fontId="35" fillId="0" borderId="79" xfId="1" applyFont="1" applyFill="1" applyBorder="1">
      <alignment vertical="center"/>
    </xf>
    <xf numFmtId="0" fontId="35" fillId="0" borderId="81" xfId="1" applyFont="1" applyBorder="1">
      <alignment vertical="center"/>
    </xf>
    <xf numFmtId="0" fontId="35" fillId="0" borderId="82" xfId="1" applyFont="1" applyFill="1" applyBorder="1" applyAlignment="1">
      <alignment vertical="center"/>
    </xf>
    <xf numFmtId="0" fontId="35" fillId="0" borderId="0" xfId="1" applyFont="1" applyFill="1" applyBorder="1">
      <alignment vertical="center"/>
    </xf>
    <xf numFmtId="0" fontId="35" fillId="0" borderId="61" xfId="1" applyFont="1" applyFill="1" applyBorder="1">
      <alignment vertical="center"/>
    </xf>
    <xf numFmtId="0" fontId="21" fillId="0" borderId="21" xfId="1" applyFont="1" applyFill="1" applyBorder="1">
      <alignment vertical="center"/>
    </xf>
    <xf numFmtId="0" fontId="35" fillId="0" borderId="85" xfId="1" applyFont="1" applyBorder="1">
      <alignment vertical="center"/>
    </xf>
    <xf numFmtId="0" fontId="21" fillId="0" borderId="0" xfId="1" applyFont="1" applyFill="1" applyBorder="1">
      <alignment vertical="center"/>
    </xf>
    <xf numFmtId="0" fontId="35" fillId="0" borderId="0" xfId="1" applyFont="1" applyFill="1" applyBorder="1" applyAlignment="1">
      <alignment horizontal="center" vertical="center"/>
    </xf>
    <xf numFmtId="0" fontId="35" fillId="0" borderId="0" xfId="1" applyFont="1" applyFill="1" applyBorder="1" applyAlignment="1">
      <alignment horizontal="left" vertical="center" wrapText="1"/>
    </xf>
    <xf numFmtId="0" fontId="35" fillId="0" borderId="0" xfId="1" applyFont="1" applyFill="1" applyBorder="1" applyAlignment="1">
      <alignment horizontal="left" vertical="center"/>
    </xf>
    <xf numFmtId="0" fontId="21" fillId="0" borderId="31" xfId="1" applyFont="1" applyFill="1" applyBorder="1">
      <alignment vertical="center"/>
    </xf>
    <xf numFmtId="0" fontId="37" fillId="0" borderId="0" xfId="1" applyFont="1" applyFill="1">
      <alignment vertical="center"/>
    </xf>
    <xf numFmtId="0" fontId="37" fillId="0" borderId="0" xfId="1" applyFont="1" applyFill="1" applyAlignment="1">
      <alignment horizontal="right" vertical="top"/>
    </xf>
    <xf numFmtId="0" fontId="37" fillId="0" borderId="0" xfId="1" applyFont="1" applyFill="1" applyAlignment="1">
      <alignment horizontal="left" vertical="center" wrapText="1"/>
    </xf>
    <xf numFmtId="0" fontId="21" fillId="0" borderId="0" xfId="1" applyFont="1" applyFill="1" applyAlignment="1">
      <alignment horizontal="left" vertical="center" wrapText="1"/>
    </xf>
    <xf numFmtId="0" fontId="37" fillId="0" borderId="0" xfId="1" applyFont="1" applyFill="1" applyBorder="1" applyAlignment="1">
      <alignment horizontal="right" vertical="top"/>
    </xf>
    <xf numFmtId="0" fontId="20" fillId="0" borderId="1" xfId="1" applyFont="1" applyFill="1" applyBorder="1" applyAlignment="1">
      <alignment vertical="center"/>
    </xf>
    <xf numFmtId="0" fontId="20" fillId="0" borderId="33" xfId="1" applyFont="1" applyFill="1" applyBorder="1" applyAlignment="1">
      <alignment vertical="center"/>
    </xf>
    <xf numFmtId="0" fontId="20" fillId="0" borderId="72" xfId="1" applyFont="1" applyFill="1" applyBorder="1" applyAlignment="1">
      <alignment vertical="center"/>
    </xf>
    <xf numFmtId="0" fontId="20" fillId="0" borderId="18" xfId="1" applyFont="1" applyFill="1" applyBorder="1">
      <alignment vertical="center"/>
    </xf>
    <xf numFmtId="0" fontId="20" fillId="0" borderId="19" xfId="1" applyFont="1" applyFill="1" applyBorder="1">
      <alignment vertical="center"/>
    </xf>
    <xf numFmtId="0" fontId="20" fillId="0" borderId="86" xfId="1" applyFont="1" applyBorder="1">
      <alignment vertical="center"/>
    </xf>
    <xf numFmtId="0" fontId="29" fillId="0" borderId="0" xfId="1" applyFont="1" applyFill="1" applyAlignment="1">
      <alignment horizontal="right" vertical="top"/>
    </xf>
    <xf numFmtId="0" fontId="29" fillId="0" borderId="0" xfId="1" applyFont="1" applyFill="1" applyBorder="1" applyAlignment="1">
      <alignment horizontal="left" vertical="top" wrapText="1"/>
    </xf>
    <xf numFmtId="0" fontId="29" fillId="0" borderId="0" xfId="1" applyFont="1" applyAlignment="1">
      <alignment horizontal="left" vertical="top" wrapText="1"/>
    </xf>
    <xf numFmtId="0" fontId="21" fillId="0" borderId="0" xfId="1" applyFont="1" applyFill="1" applyAlignment="1">
      <alignment vertical="center"/>
    </xf>
    <xf numFmtId="0" fontId="32" fillId="0" borderId="0" xfId="1" applyFont="1" applyFill="1" applyAlignment="1">
      <alignment vertical="center"/>
    </xf>
    <xf numFmtId="0" fontId="20" fillId="0" borderId="30" xfId="1" applyFont="1" applyFill="1" applyBorder="1" applyAlignment="1">
      <alignment horizontal="left" vertical="center" wrapText="1"/>
    </xf>
    <xf numFmtId="0" fontId="20" fillId="8" borderId="13" xfId="1" applyFont="1" applyFill="1" applyBorder="1" applyAlignment="1">
      <alignment vertical="center"/>
    </xf>
    <xf numFmtId="0" fontId="20" fillId="8" borderId="31" xfId="1" applyFont="1" applyFill="1" applyBorder="1" applyAlignment="1">
      <alignment vertical="center"/>
    </xf>
    <xf numFmtId="0" fontId="19" fillId="8" borderId="31" xfId="1" applyFont="1" applyFill="1" applyBorder="1" applyAlignment="1">
      <alignment vertical="center"/>
    </xf>
    <xf numFmtId="0" fontId="20" fillId="8" borderId="31" xfId="1" applyFont="1" applyFill="1" applyBorder="1" applyAlignment="1" applyProtection="1">
      <alignment horizontal="center" vertical="center"/>
      <protection locked="0"/>
    </xf>
    <xf numFmtId="0" fontId="29" fillId="8" borderId="32" xfId="1" applyFont="1" applyFill="1" applyBorder="1" applyAlignment="1">
      <alignment vertical="center"/>
    </xf>
    <xf numFmtId="0" fontId="35" fillId="0" borderId="0" xfId="1" applyFont="1" applyFill="1" applyAlignment="1">
      <alignment vertical="center"/>
    </xf>
    <xf numFmtId="0" fontId="39" fillId="0" borderId="0" xfId="1" applyFont="1" applyFill="1" applyAlignment="1">
      <alignment vertical="center"/>
    </xf>
    <xf numFmtId="0" fontId="18" fillId="8" borderId="89" xfId="1" applyFont="1" applyFill="1" applyBorder="1">
      <alignment vertical="center"/>
    </xf>
    <xf numFmtId="0" fontId="18" fillId="8" borderId="80" xfId="1" applyFont="1" applyFill="1" applyBorder="1" applyAlignment="1">
      <alignment vertical="center"/>
    </xf>
    <xf numFmtId="0" fontId="18" fillId="8" borderId="66" xfId="1" applyFont="1" applyFill="1" applyBorder="1" applyAlignment="1">
      <alignment vertical="center"/>
    </xf>
    <xf numFmtId="0" fontId="20" fillId="8" borderId="66" xfId="1" applyFont="1" applyFill="1" applyBorder="1" applyAlignment="1">
      <alignment vertical="center"/>
    </xf>
    <xf numFmtId="0" fontId="20" fillId="8" borderId="90" xfId="1" applyFont="1" applyFill="1" applyBorder="1" applyAlignment="1">
      <alignment vertical="center"/>
    </xf>
    <xf numFmtId="0" fontId="18" fillId="8" borderId="91" xfId="1" applyFont="1" applyFill="1" applyBorder="1" applyAlignment="1">
      <alignment vertical="center"/>
    </xf>
    <xf numFmtId="0" fontId="18" fillId="8" borderId="92" xfId="1" applyFont="1" applyFill="1" applyBorder="1">
      <alignment vertical="center"/>
    </xf>
    <xf numFmtId="0" fontId="18" fillId="8" borderId="93" xfId="1" applyFont="1" applyFill="1" applyBorder="1" applyAlignment="1">
      <alignment vertical="center"/>
    </xf>
    <xf numFmtId="0" fontId="18" fillId="8" borderId="60" xfId="1" applyFont="1" applyFill="1" applyBorder="1" applyAlignment="1">
      <alignment vertical="center"/>
    </xf>
    <xf numFmtId="0" fontId="20" fillId="8" borderId="60" xfId="1" applyFont="1" applyFill="1" applyBorder="1" applyAlignment="1">
      <alignment vertical="center"/>
    </xf>
    <xf numFmtId="0" fontId="18" fillId="8" borderId="0" xfId="1" applyFont="1" applyFill="1" applyBorder="1" applyAlignment="1">
      <alignment vertical="center"/>
    </xf>
    <xf numFmtId="0" fontId="20" fillId="8" borderId="0" xfId="1" applyFont="1" applyFill="1" applyBorder="1" applyAlignment="1">
      <alignment vertical="center"/>
    </xf>
    <xf numFmtId="0" fontId="19" fillId="4" borderId="95" xfId="1" applyFont="1" applyFill="1" applyBorder="1">
      <alignment vertical="center"/>
    </xf>
    <xf numFmtId="0" fontId="18" fillId="8" borderId="69" xfId="1" applyFont="1" applyFill="1" applyBorder="1" applyAlignment="1">
      <alignment vertical="center"/>
    </xf>
    <xf numFmtId="0" fontId="20" fillId="8" borderId="69" xfId="1" applyFont="1" applyFill="1" applyBorder="1" applyAlignment="1">
      <alignment vertical="center"/>
    </xf>
    <xf numFmtId="0" fontId="18" fillId="8" borderId="61" xfId="1" applyFont="1" applyFill="1" applyBorder="1" applyAlignment="1">
      <alignment vertical="center"/>
    </xf>
    <xf numFmtId="0" fontId="29" fillId="0" borderId="99" xfId="1" applyFont="1" applyFill="1" applyBorder="1">
      <alignment vertical="center"/>
    </xf>
    <xf numFmtId="176" fontId="29" fillId="8" borderId="60" xfId="1" applyNumberFormat="1" applyFont="1" applyFill="1" applyBorder="1" applyAlignment="1">
      <alignment vertical="center"/>
    </xf>
    <xf numFmtId="0" fontId="29" fillId="8" borderId="60" xfId="1" applyFont="1" applyFill="1" applyBorder="1" applyAlignment="1">
      <alignment vertical="center"/>
    </xf>
    <xf numFmtId="176" fontId="29" fillId="8" borderId="35" xfId="1" applyNumberFormat="1" applyFont="1" applyFill="1" applyBorder="1" applyAlignment="1">
      <alignment vertical="center"/>
    </xf>
    <xf numFmtId="176" fontId="29" fillId="8" borderId="0" xfId="1" applyNumberFormat="1" applyFont="1" applyFill="1" applyBorder="1" applyAlignment="1">
      <alignment vertical="center"/>
    </xf>
    <xf numFmtId="0" fontId="29" fillId="8" borderId="61" xfId="1" applyFont="1" applyFill="1" applyBorder="1" applyAlignment="1">
      <alignment vertical="center"/>
    </xf>
    <xf numFmtId="0" fontId="18" fillId="8" borderId="102" xfId="1" applyFont="1" applyFill="1" applyBorder="1" applyAlignment="1">
      <alignment vertical="center"/>
    </xf>
    <xf numFmtId="176" fontId="29" fillId="8" borderId="93" xfId="1" applyNumberFormat="1" applyFont="1" applyFill="1" applyBorder="1" applyAlignment="1">
      <alignment vertical="center"/>
    </xf>
    <xf numFmtId="0" fontId="29" fillId="8" borderId="106" xfId="1" applyFont="1" applyFill="1" applyBorder="1" applyAlignment="1">
      <alignment vertical="center"/>
    </xf>
    <xf numFmtId="0" fontId="19" fillId="4" borderId="82" xfId="1" applyFont="1" applyFill="1" applyBorder="1">
      <alignment vertical="center"/>
    </xf>
    <xf numFmtId="0" fontId="18" fillId="8" borderId="61" xfId="1" applyFont="1" applyFill="1" applyBorder="1">
      <alignment vertical="center"/>
    </xf>
    <xf numFmtId="0" fontId="20" fillId="0" borderId="20" xfId="1" applyFont="1" applyFill="1" applyBorder="1" applyAlignment="1">
      <alignment horizontal="center" vertical="center"/>
    </xf>
    <xf numFmtId="0" fontId="29" fillId="8" borderId="0" xfId="1" applyFont="1" applyFill="1" applyBorder="1" applyAlignment="1">
      <alignment vertical="center"/>
    </xf>
    <xf numFmtId="0" fontId="29" fillId="8" borderId="106" xfId="1" applyFont="1" applyFill="1" applyBorder="1">
      <alignment vertical="center"/>
    </xf>
    <xf numFmtId="0" fontId="18" fillId="0" borderId="0" xfId="1" applyFont="1" applyFill="1" applyBorder="1" applyAlignment="1">
      <alignment vertical="center"/>
    </xf>
    <xf numFmtId="0" fontId="18" fillId="0" borderId="61" xfId="1" applyFont="1" applyBorder="1">
      <alignment vertical="center"/>
    </xf>
    <xf numFmtId="0" fontId="29" fillId="0" borderId="84" xfId="1" applyFont="1" applyFill="1" applyBorder="1">
      <alignment vertical="center"/>
    </xf>
    <xf numFmtId="176" fontId="29" fillId="8" borderId="30" xfId="1" applyNumberFormat="1" applyFont="1" applyFill="1" applyBorder="1" applyAlignment="1">
      <alignment vertical="center"/>
    </xf>
    <xf numFmtId="0" fontId="29" fillId="8" borderId="30" xfId="1" applyFont="1" applyFill="1" applyBorder="1" applyAlignment="1">
      <alignment vertical="center"/>
    </xf>
    <xf numFmtId="176" fontId="29" fillId="8" borderId="21" xfId="1" applyNumberFormat="1" applyFont="1" applyFill="1" applyBorder="1" applyAlignment="1">
      <alignment vertical="center"/>
    </xf>
    <xf numFmtId="0" fontId="29" fillId="8" borderId="59" xfId="1" applyFont="1" applyFill="1" applyBorder="1" applyAlignment="1">
      <alignment vertical="center"/>
    </xf>
    <xf numFmtId="0" fontId="29" fillId="8" borderId="59" xfId="1" applyFont="1" applyFill="1" applyBorder="1">
      <alignment vertical="center"/>
    </xf>
    <xf numFmtId="0" fontId="19" fillId="0" borderId="20" xfId="1" applyFont="1" applyBorder="1" applyAlignment="1">
      <alignment horizontal="left" vertical="center"/>
    </xf>
    <xf numFmtId="0" fontId="18" fillId="8" borderId="13" xfId="1" applyFont="1" applyFill="1" applyBorder="1" applyAlignment="1">
      <alignment vertical="center"/>
    </xf>
    <xf numFmtId="0" fontId="18" fillId="8" borderId="31" xfId="1" applyFont="1" applyFill="1" applyBorder="1" applyAlignment="1">
      <alignment vertical="center"/>
    </xf>
    <xf numFmtId="176" fontId="22" fillId="8" borderId="112" xfId="1" applyNumberFormat="1" applyFont="1" applyFill="1" applyBorder="1" applyAlignment="1" applyProtection="1">
      <alignment vertical="center"/>
      <protection locked="0"/>
    </xf>
    <xf numFmtId="0" fontId="18" fillId="0" borderId="31" xfId="1" applyFont="1" applyFill="1" applyBorder="1" applyAlignment="1">
      <alignment vertical="center"/>
    </xf>
    <xf numFmtId="0" fontId="20" fillId="0" borderId="31" xfId="1" applyFont="1" applyFill="1" applyBorder="1" applyAlignment="1">
      <alignment vertical="center"/>
    </xf>
    <xf numFmtId="0" fontId="22" fillId="0" borderId="31" xfId="1" applyFont="1" applyFill="1" applyBorder="1" applyAlignment="1" applyProtection="1">
      <alignment vertical="center"/>
      <protection locked="0"/>
    </xf>
    <xf numFmtId="0" fontId="20" fillId="0" borderId="31" xfId="1" applyFont="1" applyFill="1" applyBorder="1" applyAlignment="1">
      <alignment horizontal="center" vertical="center"/>
    </xf>
    <xf numFmtId="0" fontId="20" fillId="0" borderId="32" xfId="1" applyFont="1" applyBorder="1" applyAlignment="1">
      <alignment horizontal="center" vertical="center"/>
    </xf>
    <xf numFmtId="0" fontId="37" fillId="0" borderId="0" xfId="1" applyFont="1" applyFill="1" applyBorder="1">
      <alignment vertical="center"/>
    </xf>
    <xf numFmtId="181" fontId="37" fillId="0" borderId="0" xfId="1" applyNumberFormat="1" applyFont="1" applyFill="1" applyBorder="1">
      <alignment vertical="center"/>
    </xf>
    <xf numFmtId="182" fontId="37" fillId="0" borderId="0" xfId="1" applyNumberFormat="1" applyFont="1" applyFill="1" applyBorder="1">
      <alignment vertical="center"/>
    </xf>
    <xf numFmtId="0" fontId="19" fillId="0" borderId="35" xfId="1" applyFont="1" applyBorder="1" applyAlignment="1">
      <alignment horizontal="left" vertical="center"/>
    </xf>
    <xf numFmtId="0" fontId="18" fillId="8" borderId="35" xfId="1" applyFont="1" applyFill="1" applyBorder="1" applyAlignment="1">
      <alignment vertical="center"/>
    </xf>
    <xf numFmtId="0" fontId="29" fillId="8" borderId="0" xfId="1" applyFont="1" applyFill="1" applyBorder="1" applyAlignment="1" applyProtection="1">
      <alignment vertical="center"/>
      <protection locked="0"/>
    </xf>
    <xf numFmtId="0" fontId="29" fillId="8" borderId="0" xfId="1" applyFont="1" applyFill="1" applyBorder="1" applyAlignment="1" applyProtection="1">
      <alignment vertical="center" wrapText="1"/>
      <protection locked="0"/>
    </xf>
    <xf numFmtId="0" fontId="20" fillId="0" borderId="61" xfId="1" applyFont="1" applyFill="1" applyBorder="1" applyAlignment="1">
      <alignment horizontal="center" vertical="center"/>
    </xf>
    <xf numFmtId="0" fontId="26" fillId="0" borderId="0" xfId="1" applyFont="1" applyFill="1" applyBorder="1">
      <alignment vertical="center"/>
    </xf>
    <xf numFmtId="0" fontId="18" fillId="4" borderId="0" xfId="1" applyFont="1" applyFill="1" applyBorder="1" applyAlignment="1" applyProtection="1">
      <alignment vertical="center"/>
      <protection locked="0"/>
    </xf>
    <xf numFmtId="0" fontId="20" fillId="8" borderId="0" xfId="1" applyFont="1" applyFill="1" applyBorder="1" applyAlignment="1" applyProtection="1">
      <alignment vertical="center"/>
      <protection locked="0"/>
    </xf>
    <xf numFmtId="0" fontId="20" fillId="0" borderId="0" xfId="1" applyFont="1" applyFill="1" applyBorder="1" applyAlignment="1">
      <alignment horizontal="center" vertical="center"/>
    </xf>
    <xf numFmtId="0" fontId="18" fillId="4" borderId="0" xfId="1" applyFont="1" applyFill="1" applyBorder="1" applyAlignment="1" applyProtection="1">
      <alignment vertical="top"/>
      <protection locked="0"/>
    </xf>
    <xf numFmtId="0" fontId="18" fillId="8" borderId="0" xfId="1" applyFont="1" applyFill="1" applyBorder="1" applyAlignment="1" applyProtection="1">
      <alignment vertical="top"/>
      <protection locked="0"/>
    </xf>
    <xf numFmtId="0" fontId="19" fillId="0" borderId="21" xfId="1" applyFont="1" applyBorder="1" applyAlignment="1">
      <alignment horizontal="left" vertical="center"/>
    </xf>
    <xf numFmtId="0" fontId="18" fillId="8" borderId="21" xfId="1" applyFont="1" applyFill="1" applyBorder="1" applyAlignment="1">
      <alignment vertical="center"/>
    </xf>
    <xf numFmtId="0" fontId="18" fillId="4" borderId="30" xfId="1" applyFont="1" applyFill="1" applyBorder="1" applyAlignment="1" applyProtection="1">
      <alignment vertical="top"/>
      <protection locked="0"/>
    </xf>
    <xf numFmtId="0" fontId="29" fillId="8" borderId="30" xfId="1" applyFont="1" applyFill="1" applyBorder="1" applyAlignment="1" applyProtection="1">
      <alignment vertical="center"/>
      <protection locked="0"/>
    </xf>
    <xf numFmtId="0" fontId="18" fillId="8" borderId="30" xfId="1" applyFont="1" applyFill="1" applyBorder="1" applyAlignment="1" applyProtection="1">
      <alignment vertical="top"/>
      <protection locked="0"/>
    </xf>
    <xf numFmtId="0" fontId="18" fillId="8" borderId="61" xfId="1" applyFont="1" applyFill="1" applyBorder="1" applyAlignment="1" applyProtection="1">
      <alignment vertical="center"/>
      <protection locked="0"/>
    </xf>
    <xf numFmtId="0" fontId="20" fillId="0" borderId="33" xfId="1" applyFont="1" applyFill="1" applyBorder="1" applyAlignment="1">
      <alignment horizontal="left" vertical="center"/>
    </xf>
    <xf numFmtId="0" fontId="20" fillId="0" borderId="31" xfId="1" applyFont="1" applyFill="1" applyBorder="1" applyAlignment="1">
      <alignment horizontal="left" vertical="center"/>
    </xf>
    <xf numFmtId="0" fontId="20" fillId="0" borderId="72" xfId="1" applyFont="1" applyFill="1" applyBorder="1" applyAlignment="1">
      <alignment horizontal="left" vertical="center"/>
    </xf>
    <xf numFmtId="0" fontId="20" fillId="0" borderId="86" xfId="1" applyFont="1" applyFill="1" applyBorder="1">
      <alignment vertical="center"/>
    </xf>
    <xf numFmtId="0" fontId="29" fillId="0" borderId="31" xfId="1" applyFont="1" applyFill="1" applyBorder="1" applyAlignment="1">
      <alignment vertical="center"/>
    </xf>
    <xf numFmtId="0" fontId="29" fillId="0" borderId="31" xfId="1" applyFont="1" applyFill="1" applyBorder="1" applyAlignment="1"/>
    <xf numFmtId="0" fontId="29" fillId="0" borderId="0" xfId="1" applyFont="1" applyFill="1" applyBorder="1" applyAlignment="1"/>
    <xf numFmtId="0" fontId="29" fillId="0" borderId="0" xfId="1" applyFont="1" applyAlignment="1"/>
    <xf numFmtId="0" fontId="29" fillId="0" borderId="0" xfId="1" applyFont="1" applyFill="1" applyBorder="1" applyAlignment="1">
      <alignment vertical="center"/>
    </xf>
    <xf numFmtId="0" fontId="29" fillId="0" borderId="0" xfId="1" applyFont="1" applyFill="1" applyBorder="1" applyAlignment="1">
      <alignment horizontal="right" vertical="top"/>
    </xf>
    <xf numFmtId="0" fontId="29" fillId="0" borderId="0" xfId="1" applyFont="1" applyFill="1" applyBorder="1" applyAlignment="1">
      <alignment vertical="top" wrapText="1"/>
    </xf>
    <xf numFmtId="0" fontId="40" fillId="0" borderId="0" xfId="1" applyFont="1" applyFill="1">
      <alignment vertical="center"/>
    </xf>
    <xf numFmtId="0" fontId="41" fillId="0" borderId="0" xfId="1" applyFont="1" applyFill="1" applyAlignment="1">
      <alignment vertical="center"/>
    </xf>
    <xf numFmtId="0" fontId="43" fillId="0" borderId="0" xfId="1" applyFont="1" applyBorder="1" applyAlignment="1">
      <alignment vertical="center" shrinkToFit="1"/>
    </xf>
    <xf numFmtId="0" fontId="44" fillId="0" borderId="0" xfId="1" applyFont="1">
      <alignment vertical="center"/>
    </xf>
    <xf numFmtId="0" fontId="45" fillId="0" borderId="0" xfId="1" applyFont="1" applyFill="1">
      <alignment vertical="center"/>
    </xf>
    <xf numFmtId="0" fontId="18" fillId="0" borderId="0" xfId="1" applyFont="1" applyFill="1" applyAlignment="1">
      <alignment horizontal="right" vertical="top"/>
    </xf>
    <xf numFmtId="0" fontId="42" fillId="0" borderId="30" xfId="1" applyFont="1" applyFill="1" applyBorder="1" applyAlignment="1">
      <alignment horizontal="left" vertical="center" wrapText="1"/>
    </xf>
    <xf numFmtId="0" fontId="42" fillId="0" borderId="30" xfId="1" applyFont="1" applyFill="1" applyBorder="1" applyAlignment="1">
      <alignment horizontal="left" vertical="center"/>
    </xf>
    <xf numFmtId="0" fontId="18" fillId="0" borderId="13" xfId="1" applyFont="1" applyFill="1" applyBorder="1" applyAlignment="1">
      <alignment horizontal="left" vertical="center"/>
    </xf>
    <xf numFmtId="0" fontId="18" fillId="0" borderId="0" xfId="1" applyFont="1" applyFill="1" applyBorder="1" applyAlignment="1">
      <alignment horizontal="left" vertical="center"/>
    </xf>
    <xf numFmtId="0" fontId="18" fillId="0" borderId="20" xfId="1" applyFont="1" applyFill="1" applyBorder="1" applyAlignment="1">
      <alignment horizontal="left" vertical="center"/>
    </xf>
    <xf numFmtId="0" fontId="43" fillId="8" borderId="34" xfId="1" applyFont="1" applyFill="1" applyBorder="1" applyAlignment="1">
      <alignment vertical="center" shrinkToFit="1"/>
    </xf>
    <xf numFmtId="0" fontId="43" fillId="0" borderId="13" xfId="1" applyFont="1" applyBorder="1" applyAlignment="1">
      <alignment vertical="center" shrinkToFit="1"/>
    </xf>
    <xf numFmtId="2" fontId="43" fillId="0" borderId="31" xfId="1" applyNumberFormat="1" applyFont="1" applyBorder="1" applyAlignment="1">
      <alignment vertical="center" shrinkToFit="1"/>
    </xf>
    <xf numFmtId="0" fontId="43" fillId="0" borderId="31" xfId="1" applyFont="1" applyBorder="1" applyAlignment="1">
      <alignment vertical="center" shrinkToFit="1"/>
    </xf>
    <xf numFmtId="0" fontId="43" fillId="0" borderId="32" xfId="1" applyFont="1" applyBorder="1" applyAlignment="1">
      <alignment vertical="center" shrinkToFit="1"/>
    </xf>
    <xf numFmtId="0" fontId="18" fillId="0" borderId="35" xfId="1" applyFont="1" applyFill="1" applyBorder="1" applyAlignment="1">
      <alignment horizontal="left" vertical="center"/>
    </xf>
    <xf numFmtId="0" fontId="43" fillId="8" borderId="58" xfId="1" applyFont="1" applyFill="1" applyBorder="1" applyAlignment="1">
      <alignment vertical="center" shrinkToFit="1"/>
    </xf>
    <xf numFmtId="0" fontId="43" fillId="0" borderId="35" xfId="1" applyFont="1" applyBorder="1" applyAlignment="1">
      <alignment horizontal="right" vertical="center" shrinkToFit="1"/>
    </xf>
    <xf numFmtId="0" fontId="43" fillId="0" borderId="61" xfId="1" applyFont="1" applyBorder="1" applyAlignment="1">
      <alignment vertical="center" shrinkToFit="1"/>
    </xf>
    <xf numFmtId="0" fontId="18" fillId="0" borderId="21" xfId="1" applyFont="1" applyFill="1" applyBorder="1" applyAlignment="1">
      <alignment horizontal="left" vertical="center"/>
    </xf>
    <xf numFmtId="0" fontId="18" fillId="0" borderId="30" xfId="1" applyFont="1" applyFill="1" applyBorder="1" applyAlignment="1">
      <alignment horizontal="left" vertical="center"/>
    </xf>
    <xf numFmtId="0" fontId="48" fillId="8" borderId="59" xfId="1" applyFont="1" applyFill="1" applyBorder="1" applyAlignment="1">
      <alignment vertical="center"/>
    </xf>
    <xf numFmtId="0" fontId="43" fillId="8" borderId="33" xfId="1" applyFont="1" applyFill="1" applyBorder="1" applyAlignment="1">
      <alignment vertical="center" shrinkToFit="1"/>
    </xf>
    <xf numFmtId="0" fontId="43" fillId="8" borderId="57" xfId="1" applyFont="1" applyFill="1" applyBorder="1" applyAlignment="1">
      <alignment vertical="center" shrinkToFit="1"/>
    </xf>
    <xf numFmtId="0" fontId="48" fillId="8" borderId="30" xfId="1" applyFont="1" applyFill="1" applyBorder="1" applyAlignment="1">
      <alignment vertical="center"/>
    </xf>
    <xf numFmtId="0" fontId="43" fillId="0" borderId="21" xfId="1" applyFont="1" applyBorder="1" applyAlignment="1">
      <alignment horizontal="right" vertical="center" shrinkToFit="1"/>
    </xf>
    <xf numFmtId="0" fontId="43" fillId="0" borderId="30" xfId="1" applyFont="1" applyBorder="1" applyAlignment="1">
      <alignment vertical="center" shrinkToFit="1"/>
    </xf>
    <xf numFmtId="0" fontId="43" fillId="0" borderId="59" xfId="1" applyFont="1" applyBorder="1" applyAlignment="1">
      <alignment vertical="center" shrinkToFit="1"/>
    </xf>
    <xf numFmtId="0" fontId="40" fillId="0" borderId="1" xfId="1" applyFont="1" applyFill="1" applyBorder="1">
      <alignment vertical="center"/>
    </xf>
    <xf numFmtId="0" fontId="40" fillId="0" borderId="33" xfId="1" applyFont="1" applyFill="1" applyBorder="1" applyAlignment="1">
      <alignment vertical="center"/>
    </xf>
    <xf numFmtId="0" fontId="49" fillId="0" borderId="18" xfId="1" applyFont="1" applyFill="1" applyBorder="1">
      <alignment vertical="center"/>
    </xf>
    <xf numFmtId="0" fontId="50" fillId="0" borderId="31" xfId="1" applyFont="1" applyFill="1" applyBorder="1" applyAlignment="1">
      <alignment vertical="center"/>
    </xf>
    <xf numFmtId="0" fontId="40" fillId="0" borderId="31" xfId="1" applyFont="1" applyFill="1" applyBorder="1" applyAlignment="1"/>
    <xf numFmtId="0" fontId="40" fillId="0" borderId="0" xfId="1" applyFont="1" applyFill="1" applyBorder="1" applyAlignment="1"/>
    <xf numFmtId="0" fontId="40" fillId="0" borderId="0" xfId="1" applyFont="1" applyAlignment="1"/>
    <xf numFmtId="0" fontId="29" fillId="0" borderId="0" xfId="1" applyFont="1" applyFill="1" applyBorder="1" applyAlignment="1">
      <alignment vertical="center" wrapText="1"/>
    </xf>
    <xf numFmtId="0" fontId="20" fillId="0" borderId="0" xfId="1" applyFont="1" applyFill="1" applyBorder="1">
      <alignment vertical="center"/>
    </xf>
    <xf numFmtId="0" fontId="20" fillId="0" borderId="0" xfId="1" applyFont="1" applyFill="1" applyBorder="1" applyAlignment="1">
      <alignment horizontal="left" vertical="center"/>
    </xf>
    <xf numFmtId="0" fontId="20" fillId="0" borderId="0" xfId="1" applyFont="1" applyFill="1" applyBorder="1" applyAlignment="1" applyProtection="1">
      <alignment horizontal="center" vertical="center"/>
      <protection locked="0"/>
    </xf>
    <xf numFmtId="0" fontId="20" fillId="0" borderId="0" xfId="1" applyFont="1">
      <alignment vertical="center"/>
    </xf>
    <xf numFmtId="0" fontId="18" fillId="0" borderId="0" xfId="1" applyFont="1" applyFill="1" applyBorder="1" applyAlignment="1">
      <alignment vertical="center" wrapText="1"/>
    </xf>
    <xf numFmtId="0" fontId="18" fillId="0" borderId="0" xfId="1" applyFont="1" applyAlignment="1">
      <alignment vertical="center" wrapText="1"/>
    </xf>
    <xf numFmtId="0" fontId="51" fillId="0" borderId="30" xfId="1" applyFont="1" applyFill="1" applyBorder="1" applyAlignment="1">
      <alignment vertical="center"/>
    </xf>
    <xf numFmtId="0" fontId="18" fillId="0" borderId="30" xfId="1" applyFont="1" applyFill="1" applyBorder="1" applyAlignment="1">
      <alignment vertical="center"/>
    </xf>
    <xf numFmtId="0" fontId="18" fillId="0" borderId="30" xfId="1" applyFont="1" applyFill="1" applyBorder="1" applyAlignment="1">
      <alignment vertical="center" wrapText="1"/>
    </xf>
    <xf numFmtId="0" fontId="20" fillId="3" borderId="1" xfId="1" applyFont="1" applyFill="1" applyBorder="1" applyAlignment="1" applyProtection="1">
      <alignment vertical="center"/>
      <protection locked="0"/>
    </xf>
    <xf numFmtId="0" fontId="29" fillId="0" borderId="30" xfId="1" applyFont="1" applyFill="1" applyBorder="1" applyAlignment="1" applyProtection="1">
      <alignment vertical="center"/>
      <protection locked="0"/>
    </xf>
    <xf numFmtId="0" fontId="20" fillId="0" borderId="30" xfId="1" applyFont="1" applyFill="1" applyBorder="1" applyAlignment="1" applyProtection="1">
      <alignment vertical="center"/>
      <protection locked="0"/>
    </xf>
    <xf numFmtId="0" fontId="20" fillId="3" borderId="33" xfId="1" applyFont="1" applyFill="1" applyBorder="1" applyAlignment="1" applyProtection="1">
      <alignment vertical="center"/>
      <protection locked="0"/>
    </xf>
    <xf numFmtId="0" fontId="20" fillId="0" borderId="33" xfId="1" applyFont="1" applyFill="1" applyBorder="1" applyAlignment="1" applyProtection="1">
      <alignment vertical="center"/>
      <protection locked="0"/>
    </xf>
    <xf numFmtId="0" fontId="20" fillId="0" borderId="34" xfId="1" applyFont="1" applyBorder="1" applyProtection="1">
      <alignment vertical="center"/>
      <protection locked="0"/>
    </xf>
    <xf numFmtId="0" fontId="18" fillId="0" borderId="13" xfId="1" applyFont="1" applyFill="1" applyBorder="1" applyAlignment="1" applyProtection="1">
      <alignment vertical="center"/>
      <protection locked="0"/>
    </xf>
    <xf numFmtId="0" fontId="29" fillId="0" borderId="31" xfId="1" applyFont="1" applyFill="1" applyBorder="1" applyAlignment="1" applyProtection="1">
      <alignment vertical="center"/>
      <protection locked="0"/>
    </xf>
    <xf numFmtId="0" fontId="20" fillId="0" borderId="31" xfId="1" applyFont="1" applyFill="1" applyBorder="1" applyAlignment="1" applyProtection="1">
      <alignment vertical="center"/>
      <protection locked="0"/>
    </xf>
    <xf numFmtId="0" fontId="20" fillId="0" borderId="0" xfId="1" applyFont="1" applyFill="1" applyBorder="1" applyAlignment="1" applyProtection="1">
      <alignment vertical="center"/>
      <protection locked="0"/>
    </xf>
    <xf numFmtId="0" fontId="29" fillId="0" borderId="0" xfId="1" applyFont="1" applyFill="1" applyBorder="1" applyAlignment="1" applyProtection="1">
      <alignment vertical="center"/>
      <protection locked="0"/>
    </xf>
    <xf numFmtId="0" fontId="20" fillId="0" borderId="32" xfId="1" applyFont="1" applyBorder="1" applyProtection="1">
      <alignment vertical="center"/>
      <protection locked="0"/>
    </xf>
    <xf numFmtId="0" fontId="20" fillId="3" borderId="35" xfId="1" applyFont="1" applyFill="1" applyBorder="1" applyAlignment="1" applyProtection="1">
      <alignment vertical="center"/>
      <protection locked="0"/>
    </xf>
    <xf numFmtId="0" fontId="29" fillId="3" borderId="0" xfId="1" applyFont="1" applyFill="1" applyBorder="1" applyAlignment="1" applyProtection="1">
      <alignment vertical="center"/>
      <protection locked="0"/>
    </xf>
    <xf numFmtId="0" fontId="18" fillId="0" borderId="0" xfId="1" applyFont="1" applyFill="1" applyBorder="1" applyAlignment="1" applyProtection="1">
      <alignment vertical="center"/>
      <protection locked="0"/>
    </xf>
    <xf numFmtId="0" fontId="18" fillId="3" borderId="0" xfId="1" applyFont="1" applyFill="1" applyBorder="1" applyAlignment="1" applyProtection="1">
      <alignment vertical="center"/>
      <protection locked="0"/>
    </xf>
    <xf numFmtId="0" fontId="29" fillId="0" borderId="61" xfId="1" applyFont="1" applyBorder="1" applyProtection="1">
      <alignment vertical="center"/>
      <protection locked="0"/>
    </xf>
    <xf numFmtId="0" fontId="18" fillId="0" borderId="38" xfId="1" applyFont="1" applyFill="1" applyBorder="1" applyAlignment="1" applyProtection="1">
      <alignment vertical="center"/>
      <protection locked="0"/>
    </xf>
    <xf numFmtId="0" fontId="29" fillId="0" borderId="0" xfId="1" applyFont="1" applyFill="1">
      <alignment vertical="center"/>
    </xf>
    <xf numFmtId="0" fontId="18" fillId="0" borderId="0" xfId="1" applyFont="1" applyFill="1" applyBorder="1" applyAlignment="1" applyProtection="1">
      <alignment horizontal="center" vertical="center"/>
      <protection locked="0"/>
    </xf>
    <xf numFmtId="0" fontId="18" fillId="0" borderId="61" xfId="1" applyFont="1" applyBorder="1" applyProtection="1">
      <alignment vertical="center"/>
      <protection locked="0"/>
    </xf>
    <xf numFmtId="0" fontId="29" fillId="0" borderId="35" xfId="1" applyFont="1" applyFill="1" applyBorder="1" applyAlignment="1" applyProtection="1">
      <alignment vertical="center"/>
      <protection locked="0"/>
    </xf>
    <xf numFmtId="0" fontId="20" fillId="0" borderId="61" xfId="1" applyFont="1" applyBorder="1" applyProtection="1">
      <alignment vertical="center"/>
      <protection locked="0"/>
    </xf>
    <xf numFmtId="0" fontId="18" fillId="0" borderId="21" xfId="1" applyFont="1" applyFill="1" applyBorder="1" applyAlignment="1" applyProtection="1">
      <alignment horizontal="left" vertical="center"/>
      <protection locked="0"/>
    </xf>
    <xf numFmtId="0" fontId="20" fillId="0" borderId="30" xfId="1" applyFont="1" applyFill="1" applyBorder="1" applyAlignment="1" applyProtection="1">
      <alignment horizontal="center" vertical="center"/>
      <protection locked="0"/>
    </xf>
    <xf numFmtId="0" fontId="29" fillId="0" borderId="19" xfId="1" applyFont="1" applyFill="1" applyBorder="1" applyAlignment="1" applyProtection="1">
      <alignment horizontal="center" vertical="center"/>
      <protection locked="0"/>
    </xf>
    <xf numFmtId="0" fontId="20" fillId="0" borderId="19" xfId="1" applyFont="1" applyFill="1" applyBorder="1" applyAlignment="1" applyProtection="1">
      <alignment horizontal="center" vertical="center"/>
      <protection locked="0"/>
    </xf>
    <xf numFmtId="0" fontId="20" fillId="3" borderId="19" xfId="1" applyFont="1" applyFill="1" applyBorder="1" applyAlignment="1" applyProtection="1">
      <alignment horizontal="center" vertical="center"/>
      <protection locked="0"/>
    </xf>
    <xf numFmtId="0" fontId="29" fillId="0" borderId="19" xfId="1" applyFont="1" applyFill="1" applyBorder="1" applyAlignment="1" applyProtection="1">
      <alignment horizontal="left" vertical="center"/>
      <protection locked="0"/>
    </xf>
    <xf numFmtId="0" fontId="20" fillId="0" borderId="86" xfId="1" applyFont="1" applyBorder="1" applyAlignment="1" applyProtection="1">
      <alignment horizontal="center" vertical="center"/>
      <protection locked="0"/>
    </xf>
    <xf numFmtId="0" fontId="18" fillId="3" borderId="30" xfId="1" applyFont="1" applyFill="1" applyBorder="1" applyAlignment="1">
      <alignment vertical="center" wrapText="1"/>
    </xf>
    <xf numFmtId="0" fontId="29" fillId="3" borderId="30" xfId="1" applyFont="1" applyFill="1" applyBorder="1" applyAlignment="1">
      <alignment vertical="center"/>
    </xf>
    <xf numFmtId="0" fontId="18" fillId="3" borderId="44" xfId="1" applyFont="1" applyFill="1" applyBorder="1" applyAlignment="1">
      <alignment vertical="center" wrapText="1"/>
    </xf>
    <xf numFmtId="0" fontId="18" fillId="0" borderId="0" xfId="1" applyFont="1" applyFill="1" applyBorder="1" applyAlignment="1">
      <alignment horizontal="left" vertical="center" wrapText="1"/>
    </xf>
    <xf numFmtId="0" fontId="18" fillId="0" borderId="0" xfId="1" applyFont="1" applyFill="1" applyBorder="1" applyAlignment="1" applyProtection="1">
      <alignment horizontal="left" vertical="center"/>
      <protection locked="0"/>
    </xf>
    <xf numFmtId="0" fontId="29" fillId="0" borderId="0" xfId="1" applyFont="1" applyFill="1" applyBorder="1" applyAlignment="1" applyProtection="1">
      <alignment horizontal="center" vertical="center"/>
      <protection locked="0"/>
    </xf>
    <xf numFmtId="0" fontId="29" fillId="0" borderId="0" xfId="1" applyFont="1" applyFill="1" applyBorder="1" applyAlignment="1" applyProtection="1">
      <alignment horizontal="left" vertical="center"/>
      <protection locked="0"/>
    </xf>
    <xf numFmtId="0" fontId="20" fillId="0" borderId="0" xfId="1" applyFont="1" applyAlignment="1" applyProtection="1">
      <alignment horizontal="center" vertical="center"/>
      <protection locked="0"/>
    </xf>
    <xf numFmtId="0" fontId="28" fillId="0" borderId="0" xfId="1" applyFont="1" applyFill="1" applyBorder="1" applyAlignment="1">
      <alignment horizontal="left" vertical="center"/>
    </xf>
    <xf numFmtId="0" fontId="20" fillId="4" borderId="31" xfId="1" applyFont="1" applyFill="1" applyBorder="1" applyAlignment="1" applyProtection="1">
      <alignment vertical="center"/>
      <protection locked="0"/>
    </xf>
    <xf numFmtId="0" fontId="20" fillId="4" borderId="30" xfId="1" applyFont="1" applyFill="1" applyBorder="1" applyAlignment="1" applyProtection="1">
      <alignment vertical="center"/>
      <protection locked="0"/>
    </xf>
    <xf numFmtId="0" fontId="29" fillId="4" borderId="30" xfId="1" applyFont="1" applyFill="1" applyBorder="1" applyAlignment="1" applyProtection="1">
      <alignment vertical="center"/>
      <protection locked="0"/>
    </xf>
    <xf numFmtId="0" fontId="20" fillId="0" borderId="59" xfId="1" applyFont="1" applyBorder="1" applyProtection="1">
      <alignment vertical="center"/>
      <protection locked="0"/>
    </xf>
    <xf numFmtId="0" fontId="20" fillId="4" borderId="35" xfId="1" applyFont="1" applyFill="1" applyBorder="1" applyAlignment="1" applyProtection="1">
      <alignment vertical="center"/>
      <protection locked="0"/>
    </xf>
    <xf numFmtId="0" fontId="29" fillId="4" borderId="0" xfId="1" applyFont="1" applyFill="1" applyBorder="1" applyAlignment="1" applyProtection="1">
      <alignment vertical="center"/>
      <protection locked="0"/>
    </xf>
    <xf numFmtId="0" fontId="20" fillId="0" borderId="121" xfId="1" applyFont="1" applyFill="1" applyBorder="1" applyAlignment="1" applyProtection="1">
      <alignment horizontal="center" vertical="center"/>
      <protection locked="0"/>
    </xf>
    <xf numFmtId="0" fontId="20" fillId="4" borderId="19" xfId="1" applyFont="1" applyFill="1" applyBorder="1" applyAlignment="1" applyProtection="1">
      <alignment horizontal="center" vertical="center"/>
      <protection locked="0"/>
    </xf>
    <xf numFmtId="0" fontId="18" fillId="4" borderId="30" xfId="1" applyFont="1" applyFill="1" applyBorder="1" applyAlignment="1">
      <alignment vertical="center" wrapText="1"/>
    </xf>
    <xf numFmtId="0" fontId="29" fillId="4" borderId="30" xfId="1" applyFont="1" applyFill="1" applyBorder="1" applyAlignment="1">
      <alignment vertical="center"/>
    </xf>
    <xf numFmtId="0" fontId="18" fillId="4" borderId="44" xfId="1" applyFont="1" applyFill="1" applyBorder="1" applyAlignment="1">
      <alignment vertical="center" wrapText="1"/>
    </xf>
    <xf numFmtId="0" fontId="20" fillId="0" borderId="0" xfId="1" applyFont="1" applyBorder="1" applyAlignment="1" applyProtection="1">
      <alignment horizontal="center" vertical="center"/>
      <protection locked="0"/>
    </xf>
    <xf numFmtId="0" fontId="28" fillId="0" borderId="0" xfId="1" applyFont="1" applyFill="1" applyBorder="1" applyAlignment="1">
      <alignment vertical="center"/>
    </xf>
    <xf numFmtId="0" fontId="20" fillId="5" borderId="33" xfId="1" applyFont="1" applyFill="1" applyBorder="1" applyAlignment="1" applyProtection="1">
      <alignment vertical="center"/>
      <protection locked="0"/>
    </xf>
    <xf numFmtId="0" fontId="20" fillId="0" borderId="34" xfId="1" applyFont="1" applyFill="1" applyBorder="1" applyAlignment="1" applyProtection="1">
      <alignment vertical="center"/>
      <protection locked="0"/>
    </xf>
    <xf numFmtId="0" fontId="51" fillId="5" borderId="33" xfId="1" applyFont="1" applyFill="1" applyBorder="1" applyAlignment="1" applyProtection="1">
      <alignment vertical="center"/>
      <protection locked="0"/>
    </xf>
    <xf numFmtId="0" fontId="20" fillId="8" borderId="34" xfId="1" applyFont="1" applyFill="1" applyBorder="1" applyAlignment="1" applyProtection="1">
      <alignment vertical="center"/>
      <protection locked="0"/>
    </xf>
    <xf numFmtId="0" fontId="18" fillId="0" borderId="31" xfId="1" applyFont="1" applyFill="1" applyBorder="1" applyAlignment="1" applyProtection="1">
      <alignment vertical="center"/>
      <protection locked="0"/>
    </xf>
    <xf numFmtId="0" fontId="20" fillId="5" borderId="0" xfId="1" applyFont="1" applyFill="1" applyBorder="1" applyAlignment="1" applyProtection="1">
      <alignment vertical="center"/>
      <protection locked="0"/>
    </xf>
    <xf numFmtId="0" fontId="18" fillId="5" borderId="0" xfId="1" applyFont="1" applyFill="1" applyBorder="1" applyAlignment="1" applyProtection="1">
      <alignment vertical="center"/>
      <protection locked="0"/>
    </xf>
    <xf numFmtId="0" fontId="29" fillId="0" borderId="0" xfId="1" applyFont="1" applyFill="1" applyBorder="1">
      <alignment vertical="center"/>
    </xf>
    <xf numFmtId="0" fontId="18" fillId="0" borderId="30" xfId="1" applyFont="1" applyFill="1" applyBorder="1" applyAlignment="1" applyProtection="1">
      <alignment horizontal="left" vertical="center"/>
      <protection locked="0"/>
    </xf>
    <xf numFmtId="0" fontId="20" fillId="5" borderId="19" xfId="1" applyFont="1" applyFill="1" applyBorder="1" applyAlignment="1" applyProtection="1">
      <alignment horizontal="center" vertical="center"/>
      <protection locked="0"/>
    </xf>
    <xf numFmtId="0" fontId="18" fillId="5" borderId="30" xfId="1" applyFont="1" applyFill="1" applyBorder="1" applyAlignment="1">
      <alignment vertical="center" wrapText="1"/>
    </xf>
    <xf numFmtId="0" fontId="29" fillId="5" borderId="30" xfId="1" applyFont="1" applyFill="1" applyBorder="1" applyAlignment="1">
      <alignment vertical="center"/>
    </xf>
    <xf numFmtId="0" fontId="18" fillId="5" borderId="44" xfId="1" applyFont="1" applyFill="1" applyBorder="1" applyAlignment="1">
      <alignment vertical="center" wrapText="1"/>
    </xf>
    <xf numFmtId="0" fontId="51" fillId="0" borderId="0" xfId="1" applyFont="1" applyFill="1" applyBorder="1" applyAlignment="1">
      <alignment vertical="center"/>
    </xf>
    <xf numFmtId="49" fontId="25" fillId="0" borderId="0" xfId="1" applyNumberFormat="1" applyFont="1" applyFill="1" applyAlignment="1">
      <alignment horizontal="left" vertical="center"/>
    </xf>
    <xf numFmtId="49" fontId="19" fillId="0" borderId="0" xfId="1" applyNumberFormat="1" applyFont="1" applyFill="1" applyAlignment="1">
      <alignment horizontal="left" vertical="center"/>
    </xf>
    <xf numFmtId="49" fontId="21" fillId="0" borderId="0" xfId="1" applyNumberFormat="1" applyFont="1" applyFill="1" applyAlignment="1">
      <alignment horizontal="left" vertical="center"/>
    </xf>
    <xf numFmtId="0" fontId="20" fillId="0" borderId="0" xfId="1" applyFont="1" applyFill="1" applyBorder="1" applyAlignment="1">
      <alignment vertical="center"/>
    </xf>
    <xf numFmtId="0" fontId="26" fillId="0" borderId="0" xfId="1" applyFont="1" applyFill="1" applyBorder="1" applyAlignment="1">
      <alignment vertical="center"/>
    </xf>
    <xf numFmtId="0" fontId="28" fillId="0" borderId="113" xfId="1" applyFont="1" applyFill="1" applyBorder="1" applyAlignment="1">
      <alignment vertical="center"/>
    </xf>
    <xf numFmtId="0" fontId="51" fillId="0" borderId="122" xfId="1" applyFont="1" applyFill="1" applyBorder="1" applyAlignment="1">
      <alignment vertical="center"/>
    </xf>
    <xf numFmtId="0" fontId="51" fillId="0" borderId="31" xfId="1" applyFont="1" applyFill="1" applyBorder="1" applyAlignment="1">
      <alignment vertical="center"/>
    </xf>
    <xf numFmtId="0" fontId="29" fillId="0" borderId="18" xfId="1" applyFont="1" applyFill="1" applyBorder="1" applyAlignment="1">
      <alignment vertical="center"/>
    </xf>
    <xf numFmtId="0" fontId="29" fillId="0" borderId="19" xfId="1" applyFont="1" applyFill="1" applyBorder="1" applyAlignment="1">
      <alignment vertical="center"/>
    </xf>
    <xf numFmtId="0" fontId="20" fillId="3" borderId="19" xfId="1" applyFont="1" applyFill="1" applyBorder="1" applyAlignment="1">
      <alignment vertical="center"/>
    </xf>
    <xf numFmtId="0" fontId="18" fillId="0" borderId="19" xfId="1" applyFont="1" applyFill="1" applyBorder="1" applyAlignment="1">
      <alignment vertical="center"/>
    </xf>
    <xf numFmtId="0" fontId="20" fillId="0" borderId="19" xfId="1" applyFont="1" applyFill="1" applyBorder="1" applyAlignment="1">
      <alignment vertical="center"/>
    </xf>
    <xf numFmtId="0" fontId="20" fillId="3" borderId="19" xfId="1" applyFont="1" applyFill="1" applyBorder="1">
      <alignment vertical="center"/>
    </xf>
    <xf numFmtId="0" fontId="18" fillId="8" borderId="19" xfId="1" applyFont="1" applyFill="1" applyBorder="1" applyAlignment="1">
      <alignment vertical="center"/>
    </xf>
    <xf numFmtId="0" fontId="29" fillId="0" borderId="86" xfId="1" applyFont="1" applyBorder="1">
      <alignment vertical="center"/>
    </xf>
    <xf numFmtId="0" fontId="37" fillId="0" borderId="0" xfId="1" applyFont="1" applyFill="1" applyBorder="1" applyAlignment="1">
      <alignment vertical="center"/>
    </xf>
    <xf numFmtId="0" fontId="51" fillId="0" borderId="35" xfId="1" applyFont="1" applyFill="1" applyBorder="1" applyAlignment="1">
      <alignment vertical="center"/>
    </xf>
    <xf numFmtId="0" fontId="18" fillId="0" borderId="113" xfId="1" applyFont="1" applyFill="1" applyBorder="1" applyAlignment="1">
      <alignment horizontal="center" vertical="center"/>
    </xf>
    <xf numFmtId="176" fontId="18" fillId="0" borderId="0" xfId="1" applyNumberFormat="1" applyFont="1" applyFill="1" applyBorder="1" applyAlignment="1">
      <alignment vertical="center" wrapText="1"/>
    </xf>
    <xf numFmtId="0" fontId="29" fillId="0" borderId="61" xfId="1" applyFont="1" applyBorder="1">
      <alignment vertical="center"/>
    </xf>
    <xf numFmtId="0" fontId="37" fillId="0" borderId="0" xfId="1" applyFont="1" applyAlignment="1">
      <alignment vertical="center" wrapText="1"/>
    </xf>
    <xf numFmtId="0" fontId="37" fillId="0" borderId="0" xfId="1" applyFont="1" applyFill="1" applyBorder="1" applyAlignment="1">
      <alignment vertical="center" wrapText="1"/>
    </xf>
    <xf numFmtId="0" fontId="18" fillId="0" borderId="123" xfId="1" applyFont="1" applyFill="1" applyBorder="1" applyAlignment="1">
      <alignment horizontal="center" vertical="center"/>
    </xf>
    <xf numFmtId="0" fontId="18" fillId="0" borderId="66" xfId="1" applyFont="1" applyFill="1" applyBorder="1" applyAlignment="1">
      <alignment vertical="center"/>
    </xf>
    <xf numFmtId="176" fontId="18" fillId="0" borderId="66" xfId="1" applyNumberFormat="1" applyFont="1" applyFill="1" applyBorder="1" applyAlignment="1">
      <alignment vertical="center" wrapText="1"/>
    </xf>
    <xf numFmtId="0" fontId="20" fillId="0" borderId="66" xfId="1" applyFont="1" applyFill="1" applyBorder="1" applyAlignment="1">
      <alignment vertical="center"/>
    </xf>
    <xf numFmtId="0" fontId="20" fillId="0" borderId="66" xfId="1" applyFont="1" applyFill="1" applyBorder="1">
      <alignment vertical="center"/>
    </xf>
    <xf numFmtId="0" fontId="29" fillId="0" borderId="66" xfId="1" applyFont="1" applyFill="1" applyBorder="1" applyAlignment="1">
      <alignment vertical="center"/>
    </xf>
    <xf numFmtId="0" fontId="29" fillId="0" borderId="79" xfId="1" applyFont="1" applyBorder="1">
      <alignment vertical="center"/>
    </xf>
    <xf numFmtId="0" fontId="51" fillId="0" borderId="21" xfId="1" applyFont="1" applyFill="1" applyBorder="1" applyAlignment="1">
      <alignment vertical="center"/>
    </xf>
    <xf numFmtId="0" fontId="18" fillId="0" borderId="21" xfId="1" applyFont="1" applyFill="1" applyBorder="1" applyAlignment="1">
      <alignment horizontal="center" vertical="center"/>
    </xf>
    <xf numFmtId="176" fontId="18" fillId="0" borderId="30" xfId="1" applyNumberFormat="1" applyFont="1" applyFill="1" applyBorder="1" applyAlignment="1">
      <alignment vertical="center" wrapText="1"/>
    </xf>
    <xf numFmtId="0" fontId="20" fillId="0" borderId="30" xfId="1" applyFont="1" applyFill="1" applyBorder="1" applyAlignment="1">
      <alignment vertical="center"/>
    </xf>
    <xf numFmtId="0" fontId="29" fillId="0" borderId="30" xfId="1" applyFont="1" applyFill="1" applyBorder="1" applyAlignment="1">
      <alignment vertical="center"/>
    </xf>
    <xf numFmtId="0" fontId="29" fillId="0" borderId="124" xfId="1" applyFont="1" applyBorder="1">
      <alignment vertical="center"/>
    </xf>
    <xf numFmtId="0" fontId="18" fillId="3" borderId="59" xfId="1" applyFont="1" applyFill="1" applyBorder="1" applyAlignment="1">
      <alignment vertical="center" wrapText="1"/>
    </xf>
    <xf numFmtId="0" fontId="51" fillId="0" borderId="33" xfId="1" applyFont="1" applyFill="1" applyBorder="1" applyAlignment="1">
      <alignment vertical="center"/>
    </xf>
    <xf numFmtId="0" fontId="18" fillId="0" borderId="0" xfId="1" applyFont="1" applyFill="1" applyBorder="1" applyAlignment="1">
      <alignment horizontal="center" vertical="center"/>
    </xf>
    <xf numFmtId="0" fontId="29" fillId="0" borderId="0" xfId="1" applyFont="1" applyBorder="1">
      <alignment vertical="center"/>
    </xf>
    <xf numFmtId="0" fontId="28" fillId="0" borderId="13" xfId="1" applyFont="1" applyFill="1" applyBorder="1" applyAlignment="1">
      <alignment vertical="center"/>
    </xf>
    <xf numFmtId="0" fontId="28" fillId="0" borderId="33" xfId="1" applyFont="1" applyFill="1" applyBorder="1" applyAlignment="1">
      <alignment vertical="center"/>
    </xf>
    <xf numFmtId="0" fontId="28" fillId="0" borderId="72" xfId="1" applyFont="1" applyFill="1" applyBorder="1" applyAlignment="1">
      <alignment vertical="center"/>
    </xf>
    <xf numFmtId="176" fontId="26" fillId="0" borderId="0" xfId="1" applyNumberFormat="1" applyFont="1">
      <alignment vertical="center"/>
    </xf>
    <xf numFmtId="176" fontId="26" fillId="0" borderId="0" xfId="1" applyNumberFormat="1" applyFont="1" applyFill="1" applyBorder="1" applyAlignment="1">
      <alignment vertical="center"/>
    </xf>
    <xf numFmtId="0" fontId="19" fillId="0" borderId="125" xfId="1" applyFont="1" applyFill="1" applyBorder="1" applyAlignment="1">
      <alignment horizontal="center" vertical="center"/>
    </xf>
    <xf numFmtId="0" fontId="53" fillId="0" borderId="0" xfId="1" applyFont="1" applyFill="1" applyBorder="1" applyAlignment="1">
      <alignment vertical="center" wrapText="1"/>
    </xf>
    <xf numFmtId="0" fontId="39" fillId="0" borderId="0" xfId="1" applyFont="1" applyAlignment="1">
      <alignment vertical="center" wrapText="1"/>
    </xf>
    <xf numFmtId="0" fontId="39" fillId="0" borderId="0" xfId="1" applyFont="1" applyFill="1" applyBorder="1" applyAlignment="1">
      <alignment vertical="center" wrapText="1"/>
    </xf>
    <xf numFmtId="0" fontId="20" fillId="3" borderId="129" xfId="1" applyFont="1" applyFill="1" applyBorder="1" applyAlignment="1">
      <alignment horizontal="center" vertical="center"/>
    </xf>
    <xf numFmtId="0" fontId="20" fillId="3" borderId="128" xfId="1" applyFont="1" applyFill="1" applyBorder="1" applyAlignment="1">
      <alignment horizontal="center" vertical="center"/>
    </xf>
    <xf numFmtId="0" fontId="18" fillId="0" borderId="82" xfId="1" applyFont="1" applyFill="1" applyBorder="1" applyAlignment="1">
      <alignment vertical="center"/>
    </xf>
    <xf numFmtId="0" fontId="55" fillId="0" borderId="0" xfId="1" applyFont="1" applyFill="1" applyBorder="1" applyAlignment="1">
      <alignment vertical="center" wrapText="1"/>
    </xf>
    <xf numFmtId="0" fontId="55" fillId="0" borderId="61" xfId="1" applyFont="1" applyBorder="1" applyAlignment="1">
      <alignment vertical="center" wrapText="1"/>
    </xf>
    <xf numFmtId="0" fontId="54" fillId="3" borderId="128" xfId="1" applyFont="1" applyFill="1" applyBorder="1" applyAlignment="1">
      <alignment horizontal="center" vertical="center"/>
    </xf>
    <xf numFmtId="0" fontId="35" fillId="0" borderId="0" xfId="1" applyFont="1" applyFill="1" applyBorder="1" applyAlignment="1">
      <alignment vertical="center" wrapText="1"/>
    </xf>
    <xf numFmtId="0" fontId="51" fillId="0" borderId="11" xfId="1" applyFont="1" applyFill="1" applyBorder="1" applyAlignment="1">
      <alignment vertical="center"/>
    </xf>
    <xf numFmtId="0" fontId="18" fillId="0" borderId="130" xfId="1" applyFont="1" applyFill="1" applyBorder="1" applyAlignment="1">
      <alignment horizontal="center" vertical="center"/>
    </xf>
    <xf numFmtId="0" fontId="18" fillId="0" borderId="131" xfId="1" applyFont="1" applyFill="1" applyBorder="1" applyAlignment="1">
      <alignment vertical="center"/>
    </xf>
    <xf numFmtId="0" fontId="18" fillId="0" borderId="131" xfId="1" applyFont="1" applyFill="1" applyBorder="1" applyAlignment="1">
      <alignment vertical="center" wrapText="1"/>
    </xf>
    <xf numFmtId="0" fontId="29" fillId="0" borderId="44" xfId="1" applyFont="1" applyBorder="1">
      <alignment vertical="center"/>
    </xf>
    <xf numFmtId="0" fontId="20" fillId="0" borderId="0" xfId="1" applyFont="1" applyAlignment="1">
      <alignment horizontal="center" vertical="center"/>
    </xf>
    <xf numFmtId="0" fontId="26" fillId="0" borderId="0" xfId="1" applyFont="1" applyFill="1" applyBorder="1" applyAlignment="1">
      <alignment horizontal="center" vertical="center"/>
    </xf>
    <xf numFmtId="0" fontId="56" fillId="0" borderId="13" xfId="1" applyFont="1" applyFill="1" applyBorder="1" applyAlignment="1">
      <alignment vertical="center"/>
    </xf>
    <xf numFmtId="0" fontId="56" fillId="0" borderId="31" xfId="1" applyFont="1" applyFill="1" applyBorder="1" applyAlignment="1">
      <alignment vertical="center"/>
    </xf>
    <xf numFmtId="0" fontId="57" fillId="0" borderId="19" xfId="1" applyFont="1" applyFill="1" applyBorder="1" applyAlignment="1">
      <alignment vertical="center"/>
    </xf>
    <xf numFmtId="0" fontId="18" fillId="0" borderId="132" xfId="1" applyFont="1" applyFill="1" applyBorder="1" applyAlignment="1">
      <alignment horizontal="center" vertical="center"/>
    </xf>
    <xf numFmtId="0" fontId="20" fillId="3" borderId="134" xfId="1" applyFont="1" applyFill="1" applyBorder="1" applyAlignment="1">
      <alignment vertical="center"/>
    </xf>
    <xf numFmtId="0" fontId="54" fillId="0" borderId="134" xfId="1" applyFont="1" applyFill="1" applyBorder="1" applyAlignment="1">
      <alignment horizontal="center" vertical="center"/>
    </xf>
    <xf numFmtId="0" fontId="20" fillId="3" borderId="136" xfId="1" applyFont="1" applyFill="1" applyBorder="1" applyAlignment="1">
      <alignment vertical="center"/>
    </xf>
    <xf numFmtId="0" fontId="54" fillId="0" borderId="136" xfId="1" applyFont="1" applyFill="1" applyBorder="1" applyAlignment="1">
      <alignment horizontal="center" vertical="center"/>
    </xf>
    <xf numFmtId="0" fontId="26" fillId="0" borderId="0" xfId="1" applyFont="1" applyBorder="1" applyAlignment="1">
      <alignment vertical="top"/>
    </xf>
    <xf numFmtId="0" fontId="37" fillId="0" borderId="0" xfId="1" applyFont="1" applyFill="1" applyBorder="1" applyAlignment="1">
      <alignment horizontal="left" vertical="center" wrapText="1"/>
    </xf>
    <xf numFmtId="0" fontId="54" fillId="0" borderId="128" xfId="1" applyFont="1" applyFill="1" applyBorder="1" applyAlignment="1">
      <alignment horizontal="center" vertical="center"/>
    </xf>
    <xf numFmtId="176" fontId="18" fillId="0" borderId="131" xfId="1" applyNumberFormat="1" applyFont="1" applyFill="1" applyBorder="1" applyAlignment="1">
      <alignment vertical="center" wrapText="1"/>
    </xf>
    <xf numFmtId="0" fontId="20" fillId="0" borderId="131" xfId="1" applyFont="1" applyFill="1" applyBorder="1" applyAlignment="1">
      <alignment vertical="center"/>
    </xf>
    <xf numFmtId="0" fontId="29" fillId="0" borderId="131" xfId="1" applyFont="1" applyFill="1" applyBorder="1" applyAlignment="1">
      <alignment vertical="center"/>
    </xf>
    <xf numFmtId="0" fontId="26" fillId="0" borderId="0" xfId="1" applyFont="1" applyBorder="1">
      <alignment vertical="center"/>
    </xf>
    <xf numFmtId="49" fontId="18" fillId="0" borderId="33" xfId="1" applyNumberFormat="1" applyFont="1" applyFill="1" applyBorder="1" applyAlignment="1">
      <alignment horizontal="left" vertical="center" wrapText="1"/>
    </xf>
    <xf numFmtId="49" fontId="18" fillId="0" borderId="33" xfId="1" applyNumberFormat="1" applyFont="1" applyBorder="1" applyAlignment="1">
      <alignment horizontal="left" vertical="center" wrapText="1"/>
    </xf>
    <xf numFmtId="0" fontId="26" fillId="0" borderId="0" xfId="1" applyFont="1" applyFill="1" applyAlignment="1">
      <alignment vertical="top"/>
    </xf>
    <xf numFmtId="0" fontId="29" fillId="2" borderId="137" xfId="1" applyFont="1" applyFill="1" applyBorder="1" applyAlignment="1">
      <alignment horizontal="center" vertical="center" wrapText="1"/>
    </xf>
    <xf numFmtId="0" fontId="29" fillId="2" borderId="140" xfId="1" applyFont="1" applyFill="1" applyBorder="1" applyAlignment="1">
      <alignment horizontal="center" vertical="center" wrapText="1"/>
    </xf>
    <xf numFmtId="0" fontId="29" fillId="8" borderId="90" xfId="1" applyFont="1" applyFill="1" applyBorder="1" applyAlignment="1">
      <alignment vertical="center" wrapText="1"/>
    </xf>
    <xf numFmtId="0" fontId="29" fillId="2" borderId="141" xfId="1" applyFont="1" applyFill="1" applyBorder="1" applyAlignment="1">
      <alignment horizontal="center" vertical="center" wrapText="1"/>
    </xf>
    <xf numFmtId="0" fontId="29" fillId="8" borderId="142" xfId="1" applyFont="1" applyFill="1" applyBorder="1" applyAlignment="1">
      <alignment vertical="center" wrapText="1"/>
    </xf>
    <xf numFmtId="0" fontId="29" fillId="2" borderId="143" xfId="1" applyFont="1" applyFill="1" applyBorder="1" applyAlignment="1">
      <alignment horizontal="center" vertical="center" wrapText="1"/>
    </xf>
    <xf numFmtId="0" fontId="29" fillId="8" borderId="87" xfId="1" applyFont="1" applyFill="1" applyBorder="1" applyAlignment="1">
      <alignment vertical="center" wrapText="1"/>
    </xf>
    <xf numFmtId="0" fontId="29" fillId="2" borderId="144" xfId="1" applyFont="1" applyFill="1" applyBorder="1" applyAlignment="1">
      <alignment horizontal="center" vertical="center" wrapText="1"/>
    </xf>
    <xf numFmtId="0" fontId="29" fillId="8" borderId="145" xfId="1" applyFont="1" applyFill="1" applyBorder="1" applyAlignment="1">
      <alignment vertical="center" wrapText="1"/>
    </xf>
    <xf numFmtId="0" fontId="29" fillId="2" borderId="146" xfId="1" applyFont="1" applyFill="1" applyBorder="1" applyAlignment="1">
      <alignment horizontal="center" vertical="center" wrapText="1"/>
    </xf>
    <xf numFmtId="0" fontId="29" fillId="8" borderId="147" xfId="1" applyFont="1" applyFill="1" applyBorder="1" applyAlignment="1">
      <alignment vertical="center" wrapText="1"/>
    </xf>
    <xf numFmtId="0" fontId="29" fillId="8" borderId="64" xfId="1" applyFont="1" applyFill="1" applyBorder="1" applyAlignment="1">
      <alignment vertical="center" wrapText="1"/>
    </xf>
    <xf numFmtId="0" fontId="29" fillId="2" borderId="148" xfId="1" applyFont="1" applyFill="1" applyBorder="1" applyAlignment="1">
      <alignment horizontal="center" vertical="center" wrapText="1"/>
    </xf>
    <xf numFmtId="0" fontId="29" fillId="8" borderId="71" xfId="1" applyFont="1" applyFill="1" applyBorder="1" applyAlignment="1">
      <alignment vertical="center" wrapText="1"/>
    </xf>
    <xf numFmtId="0" fontId="18" fillId="2" borderId="30" xfId="1" applyFont="1" applyFill="1" applyBorder="1" applyAlignment="1">
      <alignment vertical="center" wrapText="1"/>
    </xf>
    <xf numFmtId="0" fontId="29" fillId="2" borderId="30" xfId="1" applyFont="1" applyFill="1" applyBorder="1" applyAlignment="1">
      <alignment vertical="center"/>
    </xf>
    <xf numFmtId="0" fontId="18" fillId="2" borderId="44" xfId="1" applyFont="1" applyFill="1" applyBorder="1" applyAlignment="1">
      <alignment vertical="center" wrapText="1"/>
    </xf>
    <xf numFmtId="49" fontId="18" fillId="0" borderId="0" xfId="1" applyNumberFormat="1" applyFont="1" applyFill="1" applyBorder="1" applyAlignment="1">
      <alignment horizontal="left" vertical="center" wrapText="1"/>
    </xf>
    <xf numFmtId="49" fontId="18" fillId="0" borderId="0" xfId="1" applyNumberFormat="1" applyFont="1" applyAlignment="1">
      <alignment horizontal="left" vertical="center" wrapText="1"/>
    </xf>
    <xf numFmtId="49" fontId="18" fillId="0" borderId="0" xfId="1" applyNumberFormat="1" applyFont="1" applyFill="1" applyBorder="1" applyAlignment="1">
      <alignment horizontal="left" vertical="center"/>
    </xf>
    <xf numFmtId="0" fontId="29" fillId="10" borderId="137" xfId="1" applyFont="1" applyFill="1" applyBorder="1" applyAlignment="1">
      <alignment horizontal="center" vertical="center" wrapText="1"/>
    </xf>
    <xf numFmtId="0" fontId="29" fillId="8" borderId="138" xfId="1" applyFont="1" applyFill="1" applyBorder="1" applyAlignment="1">
      <alignment vertical="center"/>
    </xf>
    <xf numFmtId="0" fontId="29" fillId="8" borderId="138" xfId="1" applyFont="1" applyFill="1" applyBorder="1" applyAlignment="1">
      <alignment vertical="center" wrapText="1"/>
    </xf>
    <xf numFmtId="0" fontId="29" fillId="10" borderId="138" xfId="1" applyFont="1" applyFill="1" applyBorder="1" applyAlignment="1">
      <alignment vertical="center"/>
    </xf>
    <xf numFmtId="0" fontId="29" fillId="8" borderId="139" xfId="1" applyFont="1" applyFill="1" applyBorder="1" applyAlignment="1">
      <alignment vertical="center" wrapText="1"/>
    </xf>
    <xf numFmtId="0" fontId="29" fillId="10" borderId="140" xfId="1" applyFont="1" applyFill="1" applyBorder="1" applyAlignment="1">
      <alignment horizontal="center" vertical="center" wrapText="1"/>
    </xf>
    <xf numFmtId="0" fontId="29" fillId="8" borderId="66" xfId="1" applyFont="1" applyFill="1" applyBorder="1" applyAlignment="1">
      <alignment vertical="center" wrapText="1"/>
    </xf>
    <xf numFmtId="0" fontId="29" fillId="8" borderId="66" xfId="1" applyFont="1" applyFill="1" applyBorder="1" applyAlignment="1">
      <alignment vertical="center"/>
    </xf>
    <xf numFmtId="0" fontId="29" fillId="10" borderId="66" xfId="1" applyFont="1" applyFill="1" applyBorder="1" applyAlignment="1">
      <alignment vertical="center"/>
    </xf>
    <xf numFmtId="0" fontId="29" fillId="8" borderId="66" xfId="1" applyFont="1" applyFill="1" applyBorder="1" applyAlignment="1">
      <alignment horizontal="center" vertical="center"/>
    </xf>
    <xf numFmtId="0" fontId="29" fillId="8" borderId="66" xfId="1" applyFont="1" applyFill="1" applyBorder="1" applyAlignment="1">
      <alignment horizontal="center" vertical="center" wrapText="1"/>
    </xf>
    <xf numFmtId="0" fontId="29" fillId="10" borderId="148" xfId="1" applyFont="1" applyFill="1" applyBorder="1" applyAlignment="1">
      <alignment horizontal="center" vertical="center" wrapText="1"/>
    </xf>
    <xf numFmtId="0" fontId="29" fillId="0" borderId="149" xfId="1" applyFont="1" applyFill="1" applyBorder="1" applyAlignment="1">
      <alignment vertical="center"/>
    </xf>
    <xf numFmtId="0" fontId="29" fillId="0" borderId="149" xfId="1" applyFont="1" applyFill="1" applyBorder="1" applyAlignment="1">
      <alignment vertical="center" wrapText="1"/>
    </xf>
    <xf numFmtId="0" fontId="29" fillId="8" borderId="149" xfId="1" applyFont="1" applyFill="1" applyBorder="1" applyAlignment="1">
      <alignment vertical="center"/>
    </xf>
    <xf numFmtId="0" fontId="29" fillId="10" borderId="149" xfId="1" applyFont="1" applyFill="1" applyBorder="1" applyAlignment="1">
      <alignment vertical="center"/>
    </xf>
    <xf numFmtId="0" fontId="29" fillId="8" borderId="149" xfId="1" applyFont="1" applyFill="1" applyBorder="1" applyAlignment="1">
      <alignment vertical="center" wrapText="1"/>
    </xf>
    <xf numFmtId="0" fontId="29" fillId="8" borderId="150" xfId="1" applyFont="1" applyFill="1" applyBorder="1" applyAlignment="1">
      <alignment vertical="center" wrapText="1"/>
    </xf>
    <xf numFmtId="0" fontId="59" fillId="8" borderId="0" xfId="1" applyFont="1" applyFill="1" applyBorder="1" applyAlignment="1">
      <alignment vertical="center" wrapText="1"/>
    </xf>
    <xf numFmtId="0" fontId="59" fillId="8" borderId="0" xfId="1" applyFont="1" applyFill="1" applyAlignment="1">
      <alignment vertical="center" wrapText="1"/>
    </xf>
    <xf numFmtId="0" fontId="59" fillId="5" borderId="62" xfId="1" applyFont="1" applyFill="1" applyBorder="1" applyAlignment="1">
      <alignment vertical="center" wrapText="1"/>
    </xf>
    <xf numFmtId="0" fontId="18" fillId="8" borderId="46" xfId="1" applyFont="1" applyFill="1" applyBorder="1">
      <alignment vertical="center"/>
    </xf>
    <xf numFmtId="0" fontId="19" fillId="8" borderId="46" xfId="1" applyFont="1" applyFill="1" applyBorder="1">
      <alignment vertical="center"/>
    </xf>
    <xf numFmtId="0" fontId="19" fillId="8" borderId="47" xfId="1" applyFont="1" applyFill="1" applyBorder="1">
      <alignment vertical="center"/>
    </xf>
    <xf numFmtId="0" fontId="59" fillId="5" borderId="73" xfId="1" applyFont="1" applyFill="1" applyBorder="1" applyAlignment="1">
      <alignment vertical="center" wrapText="1"/>
    </xf>
    <xf numFmtId="0" fontId="18" fillId="8" borderId="33" xfId="1" applyFont="1" applyFill="1" applyBorder="1">
      <alignment vertical="center"/>
    </xf>
    <xf numFmtId="0" fontId="19" fillId="8" borderId="33" xfId="1" applyFont="1" applyFill="1" applyBorder="1">
      <alignment vertical="center"/>
    </xf>
    <xf numFmtId="0" fontId="19" fillId="8" borderId="34" xfId="1" applyFont="1" applyFill="1" applyBorder="1">
      <alignment vertical="center"/>
    </xf>
    <xf numFmtId="0" fontId="59" fillId="5" borderId="70" xfId="1" applyFont="1" applyFill="1" applyBorder="1" applyAlignment="1">
      <alignment vertical="center" wrapText="1"/>
    </xf>
    <xf numFmtId="0" fontId="18" fillId="8" borderId="36" xfId="1" applyFont="1" applyFill="1" applyBorder="1" applyAlignment="1">
      <alignment vertical="center"/>
    </xf>
    <xf numFmtId="0" fontId="59" fillId="8" borderId="36" xfId="1" applyFont="1" applyFill="1" applyBorder="1" applyAlignment="1">
      <alignment vertical="center" wrapText="1"/>
    </xf>
    <xf numFmtId="0" fontId="59" fillId="8" borderId="37" xfId="1" applyFont="1" applyFill="1" applyBorder="1" applyAlignment="1">
      <alignment vertical="center" wrapText="1"/>
    </xf>
    <xf numFmtId="0" fontId="29" fillId="8" borderId="0" xfId="1" applyFont="1" applyFill="1" applyBorder="1" applyAlignment="1">
      <alignment horizontal="right" vertical="top"/>
    </xf>
    <xf numFmtId="0" fontId="29" fillId="8" borderId="0" xfId="1" applyFont="1" applyFill="1" applyBorder="1" applyAlignment="1">
      <alignment horizontal="right" vertical="top" wrapText="1"/>
    </xf>
    <xf numFmtId="0" fontId="29" fillId="8" borderId="0" xfId="1" applyFont="1" applyFill="1" applyBorder="1" applyAlignment="1">
      <alignment vertical="top" wrapText="1"/>
    </xf>
    <xf numFmtId="0" fontId="29" fillId="8" borderId="0" xfId="1" applyFont="1" applyFill="1" applyAlignment="1">
      <alignment vertical="top" wrapText="1"/>
    </xf>
    <xf numFmtId="0" fontId="59" fillId="8" borderId="62" xfId="1" applyFont="1" applyFill="1" applyBorder="1" applyAlignment="1">
      <alignment vertical="center" wrapText="1"/>
    </xf>
    <xf numFmtId="0" fontId="59" fillId="8" borderId="46" xfId="1" applyFont="1" applyFill="1" applyBorder="1" applyAlignment="1">
      <alignment vertical="center" wrapText="1"/>
    </xf>
    <xf numFmtId="0" fontId="21" fillId="0" borderId="63" xfId="1" applyFont="1" applyFill="1" applyBorder="1">
      <alignment vertical="center"/>
    </xf>
    <xf numFmtId="0" fontId="59" fillId="8" borderId="49" xfId="1" applyFont="1" applyFill="1" applyBorder="1" applyAlignment="1">
      <alignment vertical="center" wrapText="1"/>
    </xf>
    <xf numFmtId="0" fontId="21" fillId="0" borderId="64" xfId="1" applyFont="1" applyFill="1" applyBorder="1">
      <alignment vertical="center"/>
    </xf>
    <xf numFmtId="0" fontId="60" fillId="0" borderId="0" xfId="1" applyFont="1" applyFill="1">
      <alignment vertical="center"/>
    </xf>
    <xf numFmtId="0" fontId="59" fillId="0" borderId="49" xfId="1" applyFont="1" applyFill="1" applyBorder="1">
      <alignment vertical="center"/>
    </xf>
    <xf numFmtId="0" fontId="59" fillId="0" borderId="0" xfId="1" applyFont="1" applyFill="1" applyBorder="1">
      <alignment vertical="center"/>
    </xf>
    <xf numFmtId="0" fontId="59" fillId="0" borderId="0" xfId="1" applyFont="1" applyFill="1" applyBorder="1" applyAlignment="1">
      <alignment vertical="center" wrapText="1"/>
    </xf>
    <xf numFmtId="0" fontId="60" fillId="0" borderId="64" xfId="1" applyFont="1" applyFill="1" applyBorder="1">
      <alignment vertical="center"/>
    </xf>
    <xf numFmtId="0" fontId="59" fillId="8" borderId="49" xfId="1" applyFont="1" applyFill="1" applyBorder="1">
      <alignment vertical="center"/>
    </xf>
    <xf numFmtId="0" fontId="61" fillId="8" borderId="0" xfId="1" applyFont="1" applyFill="1" applyBorder="1">
      <alignment vertical="center"/>
    </xf>
    <xf numFmtId="0" fontId="59" fillId="8" borderId="0" xfId="1" applyFont="1" applyFill="1" applyBorder="1">
      <alignment vertical="center"/>
    </xf>
    <xf numFmtId="0" fontId="62" fillId="0" borderId="70" xfId="1" applyFont="1" applyFill="1" applyBorder="1">
      <alignment vertical="center"/>
    </xf>
    <xf numFmtId="0" fontId="60" fillId="0" borderId="36" xfId="1" applyFont="1" applyFill="1" applyBorder="1">
      <alignment vertical="center"/>
    </xf>
    <xf numFmtId="0" fontId="62" fillId="0" borderId="36" xfId="1" applyFont="1" applyFill="1" applyBorder="1">
      <alignment vertical="center"/>
    </xf>
    <xf numFmtId="0" fontId="62" fillId="0" borderId="36" xfId="1" applyFont="1" applyFill="1" applyBorder="1" applyAlignment="1">
      <alignment vertical="center"/>
    </xf>
    <xf numFmtId="0" fontId="62" fillId="0" borderId="36" xfId="1" applyFont="1" applyFill="1" applyBorder="1" applyAlignment="1">
      <alignment horizontal="center" vertical="center"/>
    </xf>
    <xf numFmtId="0" fontId="63" fillId="0" borderId="36" xfId="1" applyFont="1" applyFill="1" applyBorder="1" applyAlignment="1" applyProtection="1">
      <alignment vertical="center" shrinkToFit="1"/>
      <protection locked="0"/>
    </xf>
    <xf numFmtId="0" fontId="60" fillId="0" borderId="36" xfId="1" applyFont="1" applyFill="1" applyBorder="1" applyAlignment="1">
      <alignment horizontal="center" vertical="center"/>
    </xf>
    <xf numFmtId="0" fontId="60" fillId="0" borderId="36" xfId="1" applyFont="1" applyBorder="1">
      <alignment vertical="center"/>
    </xf>
    <xf numFmtId="0" fontId="60" fillId="0" borderId="71" xfId="1" applyFont="1" applyFill="1" applyBorder="1">
      <alignment vertical="center"/>
    </xf>
    <xf numFmtId="0" fontId="62" fillId="0" borderId="46" xfId="1" applyFont="1" applyFill="1" applyBorder="1" applyAlignment="1">
      <alignment vertical="center" wrapText="1"/>
    </xf>
    <xf numFmtId="0" fontId="35" fillId="0" borderId="0" xfId="1" applyFont="1" applyFill="1" applyBorder="1" applyAlignment="1">
      <alignment vertical="center"/>
    </xf>
    <xf numFmtId="0" fontId="62" fillId="0" borderId="0" xfId="1" applyFont="1" applyFill="1" applyBorder="1" applyAlignment="1">
      <alignment vertical="center" wrapText="1"/>
    </xf>
    <xf numFmtId="0" fontId="62" fillId="0" borderId="46" xfId="1" applyFont="1" applyBorder="1" applyAlignment="1">
      <alignment vertical="center" wrapText="1"/>
    </xf>
    <xf numFmtId="0" fontId="62" fillId="0" borderId="0" xfId="1" applyFont="1" applyFill="1" applyBorder="1">
      <alignment vertical="center"/>
    </xf>
    <xf numFmtId="0" fontId="23" fillId="0" borderId="0" xfId="1" applyFont="1" applyFill="1">
      <alignment vertical="center"/>
    </xf>
    <xf numFmtId="181" fontId="22" fillId="0" borderId="0" xfId="1" applyNumberFormat="1" applyFont="1" applyFill="1" applyBorder="1" applyAlignment="1">
      <alignment vertical="center"/>
    </xf>
    <xf numFmtId="0" fontId="22" fillId="0" borderId="0" xfId="1" applyFont="1" applyFill="1" applyBorder="1" applyAlignment="1">
      <alignment vertical="center"/>
    </xf>
    <xf numFmtId="0" fontId="19" fillId="0" borderId="0" xfId="1" applyFont="1" applyFill="1" applyBorder="1" applyAlignment="1">
      <alignment horizontal="center" vertical="center"/>
    </xf>
    <xf numFmtId="0" fontId="22" fillId="0" borderId="0" xfId="1" applyFont="1" applyFill="1" applyBorder="1" applyAlignment="1">
      <alignment horizontal="center" vertical="center"/>
    </xf>
    <xf numFmtId="0" fontId="22" fillId="0" borderId="0" xfId="1" applyFont="1" applyFill="1" applyBorder="1" applyAlignment="1">
      <alignment horizontal="left" vertical="center"/>
    </xf>
    <xf numFmtId="181" fontId="22" fillId="0" borderId="65" xfId="1" applyNumberFormat="1" applyFont="1" applyFill="1" applyBorder="1" applyAlignment="1">
      <alignment vertical="center"/>
    </xf>
    <xf numFmtId="0" fontId="19" fillId="0" borderId="30" xfId="1" applyFont="1" applyFill="1" applyBorder="1">
      <alignment vertical="center"/>
    </xf>
    <xf numFmtId="0" fontId="19" fillId="0" borderId="0" xfId="1" applyFont="1" applyFill="1" applyAlignment="1">
      <alignment horizontal="right" vertical="center"/>
    </xf>
    <xf numFmtId="0" fontId="19" fillId="0" borderId="13" xfId="1" applyFont="1" applyFill="1" applyBorder="1">
      <alignment vertical="center"/>
    </xf>
    <xf numFmtId="0" fontId="22" fillId="8" borderId="32" xfId="1" applyFont="1" applyFill="1" applyBorder="1" applyAlignment="1">
      <alignment vertical="center" wrapText="1" shrinkToFit="1"/>
    </xf>
    <xf numFmtId="0" fontId="22" fillId="3" borderId="151" xfId="1" applyFont="1" applyFill="1" applyBorder="1">
      <alignment vertical="center"/>
    </xf>
    <xf numFmtId="0" fontId="22" fillId="3" borderId="43" xfId="1" applyFont="1" applyFill="1" applyBorder="1">
      <alignment vertical="center"/>
    </xf>
    <xf numFmtId="0" fontId="22" fillId="3" borderId="152" xfId="1" applyFont="1" applyFill="1" applyBorder="1">
      <alignment vertical="center"/>
    </xf>
    <xf numFmtId="0" fontId="22" fillId="8" borderId="117" xfId="1" applyFont="1" applyFill="1" applyBorder="1" applyAlignment="1">
      <alignment horizontal="center" vertical="center" wrapText="1"/>
    </xf>
    <xf numFmtId="0" fontId="22" fillId="8" borderId="21" xfId="1" applyFont="1" applyFill="1" applyBorder="1" applyAlignment="1">
      <alignment vertical="center" wrapText="1" shrinkToFit="1"/>
    </xf>
    <xf numFmtId="0" fontId="22" fillId="8" borderId="59" xfId="1" applyFont="1" applyFill="1" applyBorder="1" applyAlignment="1">
      <alignment vertical="center" wrapText="1" shrinkToFit="1"/>
    </xf>
    <xf numFmtId="0" fontId="22" fillId="8" borderId="20" xfId="1" applyFont="1" applyFill="1" applyBorder="1" applyAlignment="1">
      <alignment horizontal="center" vertical="center" wrapText="1" shrinkToFit="1"/>
    </xf>
    <xf numFmtId="0" fontId="19" fillId="8" borderId="11" xfId="1" applyFont="1" applyFill="1" applyBorder="1" applyAlignment="1">
      <alignment horizontal="center" vertical="center" textRotation="255" wrapText="1"/>
    </xf>
    <xf numFmtId="0" fontId="22" fillId="8" borderId="21" xfId="1" applyFont="1" applyFill="1" applyBorder="1" applyAlignment="1">
      <alignment horizontal="center" vertical="center" wrapText="1" shrinkToFit="1"/>
    </xf>
    <xf numFmtId="0" fontId="22" fillId="8" borderId="30" xfId="1" applyFont="1" applyFill="1" applyBorder="1" applyAlignment="1">
      <alignment horizontal="center" vertical="center" wrapText="1" shrinkToFit="1"/>
    </xf>
    <xf numFmtId="0" fontId="22" fillId="8" borderId="59" xfId="1" applyFont="1" applyFill="1" applyBorder="1" applyAlignment="1">
      <alignment horizontal="center" vertical="center" wrapText="1" shrinkToFit="1"/>
    </xf>
    <xf numFmtId="0" fontId="22" fillId="8" borderId="11" xfId="1" applyFont="1" applyFill="1" applyBorder="1" applyAlignment="1">
      <alignment horizontal="center" vertical="center" wrapText="1" shrinkToFit="1"/>
    </xf>
    <xf numFmtId="0" fontId="22" fillId="8" borderId="11" xfId="1" applyFont="1" applyFill="1" applyBorder="1" applyAlignment="1">
      <alignment horizontal="center" vertical="center" shrinkToFit="1"/>
    </xf>
    <xf numFmtId="0" fontId="22" fillId="8" borderId="21" xfId="1" applyFont="1" applyFill="1" applyBorder="1" applyAlignment="1">
      <alignment horizontal="center" vertical="center" shrinkToFit="1"/>
    </xf>
    <xf numFmtId="0" fontId="22" fillId="8" borderId="11" xfId="1" applyFont="1" applyFill="1" applyBorder="1" applyAlignment="1">
      <alignment horizontal="center" vertical="center" wrapText="1"/>
    </xf>
    <xf numFmtId="0" fontId="22" fillId="8" borderId="22" xfId="1" applyFont="1" applyFill="1" applyBorder="1" applyAlignment="1">
      <alignment horizontal="center" vertical="center" wrapText="1"/>
    </xf>
    <xf numFmtId="0" fontId="22" fillId="8" borderId="25" xfId="1" applyFont="1" applyFill="1" applyBorder="1" applyAlignment="1">
      <alignment horizontal="center" vertical="center" wrapText="1"/>
    </xf>
    <xf numFmtId="0" fontId="22" fillId="8" borderId="59" xfId="1" applyFont="1" applyFill="1" applyBorder="1" applyAlignment="1">
      <alignment horizontal="center" vertical="center" wrapText="1"/>
    </xf>
    <xf numFmtId="0" fontId="22" fillId="8" borderId="11" xfId="1" applyFont="1" applyFill="1" applyBorder="1" applyAlignment="1">
      <alignment horizontal="center" vertical="center" textRotation="255"/>
    </xf>
    <xf numFmtId="0" fontId="22" fillId="8" borderId="21" xfId="1" applyFont="1" applyFill="1" applyBorder="1" applyAlignment="1">
      <alignment horizontal="center" vertical="center"/>
    </xf>
    <xf numFmtId="0" fontId="22" fillId="8" borderId="30" xfId="1" applyFont="1" applyFill="1" applyBorder="1" applyAlignment="1">
      <alignment horizontal="center" vertical="center"/>
    </xf>
    <xf numFmtId="0" fontId="22" fillId="0" borderId="6" xfId="1" applyFont="1" applyFill="1" applyBorder="1" applyAlignment="1">
      <alignment vertical="center" wrapText="1"/>
    </xf>
    <xf numFmtId="0" fontId="22" fillId="0" borderId="132" xfId="1" applyFont="1" applyFill="1" applyBorder="1" applyAlignment="1">
      <alignment horizontal="center" vertical="center"/>
    </xf>
    <xf numFmtId="0" fontId="22" fillId="0" borderId="16" xfId="1" applyFont="1" applyFill="1" applyBorder="1" applyAlignment="1">
      <alignment horizontal="center" vertical="center"/>
    </xf>
    <xf numFmtId="0" fontId="22" fillId="0" borderId="16" xfId="1" applyFont="1" applyFill="1" applyBorder="1" applyAlignment="1" applyProtection="1">
      <alignment horizontal="center" vertical="center"/>
      <protection locked="0"/>
    </xf>
    <xf numFmtId="0" fontId="22" fillId="0" borderId="50" xfId="1" applyFont="1" applyFill="1" applyBorder="1" applyAlignment="1" applyProtection="1">
      <alignment horizontal="center" vertical="center"/>
      <protection locked="0"/>
    </xf>
    <xf numFmtId="0" fontId="22" fillId="0" borderId="6" xfId="1" applyFont="1" applyFill="1" applyBorder="1" applyAlignment="1" applyProtection="1">
      <alignment vertical="center" wrapText="1"/>
      <protection locked="0"/>
    </xf>
    <xf numFmtId="0" fontId="19" fillId="0" borderId="1" xfId="1" applyFont="1" applyFill="1" applyBorder="1" applyAlignment="1">
      <alignment vertical="center" wrapText="1"/>
    </xf>
    <xf numFmtId="38" fontId="22" fillId="0" borderId="6" xfId="3" applyFont="1" applyFill="1" applyBorder="1" applyAlignment="1" applyProtection="1">
      <alignment vertical="center" shrinkToFit="1"/>
      <protection locked="0"/>
    </xf>
    <xf numFmtId="40" fontId="22" fillId="0" borderId="23" xfId="3" applyNumberFormat="1" applyFont="1" applyFill="1" applyBorder="1" applyAlignment="1" applyProtection="1">
      <alignment vertical="center" shrinkToFit="1"/>
      <protection locked="0"/>
    </xf>
    <xf numFmtId="0" fontId="19" fillId="3" borderId="12" xfId="1" applyFont="1" applyFill="1" applyBorder="1" applyAlignment="1" applyProtection="1">
      <alignment horizontal="center" vertical="center"/>
      <protection locked="0"/>
    </xf>
    <xf numFmtId="0" fontId="64" fillId="3" borderId="34" xfId="1" applyFont="1" applyFill="1" applyBorder="1" applyAlignment="1" applyProtection="1">
      <alignment horizontal="center" vertical="center"/>
      <protection locked="0"/>
    </xf>
    <xf numFmtId="10" fontId="22" fillId="0" borderId="6" xfId="4" applyNumberFormat="1" applyFont="1" applyFill="1" applyBorder="1" applyAlignment="1">
      <alignment vertical="center" shrinkToFit="1"/>
    </xf>
    <xf numFmtId="0" fontId="22" fillId="3" borderId="33" xfId="1" applyFont="1" applyFill="1" applyBorder="1" applyAlignment="1" applyProtection="1">
      <alignment horizontal="center" vertical="center"/>
      <protection locked="0"/>
    </xf>
    <xf numFmtId="0" fontId="22" fillId="3" borderId="33" xfId="1" applyFont="1" applyFill="1" applyBorder="1" applyAlignment="1">
      <alignment horizontal="center" vertical="center"/>
    </xf>
    <xf numFmtId="0" fontId="19" fillId="0" borderId="33" xfId="1" applyFont="1" applyFill="1" applyBorder="1">
      <alignment vertical="center"/>
    </xf>
    <xf numFmtId="0" fontId="19" fillId="0" borderId="33" xfId="1" applyFont="1" applyFill="1" applyBorder="1" applyAlignment="1">
      <alignment horizontal="center" vertical="center"/>
    </xf>
    <xf numFmtId="181" fontId="22" fillId="0" borderId="23" xfId="1" applyNumberFormat="1" applyFont="1" applyFill="1" applyBorder="1">
      <alignment vertical="center"/>
    </xf>
    <xf numFmtId="0" fontId="22" fillId="0" borderId="1" xfId="1" applyFont="1" applyFill="1" applyBorder="1" applyAlignment="1">
      <alignment horizontal="left" vertical="center"/>
    </xf>
    <xf numFmtId="0" fontId="22" fillId="0" borderId="33" xfId="1" applyFont="1" applyFill="1" applyBorder="1" applyAlignment="1">
      <alignment horizontal="center" vertical="center"/>
    </xf>
    <xf numFmtId="0" fontId="22" fillId="0" borderId="33" xfId="1" applyFont="1" applyFill="1" applyBorder="1" applyAlignment="1">
      <alignment horizontal="left" vertical="center"/>
    </xf>
    <xf numFmtId="181" fontId="22" fillId="0" borderId="65" xfId="3" applyNumberFormat="1" applyFont="1" applyFill="1" applyBorder="1" applyAlignment="1">
      <alignment vertical="center"/>
    </xf>
    <xf numFmtId="0" fontId="22" fillId="4" borderId="151" xfId="1" applyFont="1" applyFill="1" applyBorder="1">
      <alignment vertical="center"/>
    </xf>
    <xf numFmtId="0" fontId="19" fillId="4" borderId="46" xfId="1" applyFont="1" applyFill="1" applyBorder="1">
      <alignment vertical="center"/>
    </xf>
    <xf numFmtId="0" fontId="19" fillId="4" borderId="43" xfId="1" applyFont="1" applyFill="1" applyBorder="1">
      <alignment vertical="center"/>
    </xf>
    <xf numFmtId="0" fontId="19" fillId="4" borderId="152" xfId="1" applyFont="1" applyFill="1" applyBorder="1">
      <alignment vertical="center"/>
    </xf>
    <xf numFmtId="0" fontId="19" fillId="8" borderId="117" xfId="1" applyFont="1" applyFill="1" applyBorder="1" applyAlignment="1">
      <alignment horizontal="center" vertical="center" wrapText="1"/>
    </xf>
    <xf numFmtId="0" fontId="22" fillId="8" borderId="1" xfId="1" applyFont="1" applyFill="1" applyBorder="1" applyAlignment="1" applyProtection="1">
      <alignment horizontal="left" vertical="top" textRotation="255"/>
      <protection locked="0"/>
    </xf>
    <xf numFmtId="0" fontId="22" fillId="8" borderId="23" xfId="1" applyFont="1" applyFill="1" applyBorder="1" applyAlignment="1">
      <alignment vertical="center" wrapText="1"/>
    </xf>
    <xf numFmtId="0" fontId="22" fillId="8" borderId="21" xfId="1" applyFont="1" applyFill="1" applyBorder="1" applyAlignment="1">
      <alignment horizontal="center" vertical="center" wrapText="1"/>
    </xf>
    <xf numFmtId="0" fontId="22" fillId="8" borderId="61" xfId="1" applyFont="1" applyFill="1" applyBorder="1" applyAlignment="1">
      <alignment horizontal="center" vertical="center" wrapText="1"/>
    </xf>
    <xf numFmtId="0" fontId="22" fillId="8" borderId="20" xfId="1" applyFont="1" applyFill="1" applyBorder="1" applyAlignment="1">
      <alignment horizontal="center" vertical="center" textRotation="255"/>
    </xf>
    <xf numFmtId="0" fontId="18" fillId="8" borderId="11" xfId="1" applyFont="1" applyFill="1" applyBorder="1" applyAlignment="1" applyProtection="1">
      <alignment horizontal="center" vertical="top" textRotation="255" wrapText="1"/>
      <protection locked="0"/>
    </xf>
    <xf numFmtId="40" fontId="22" fillId="0" borderId="1" xfId="3" applyNumberFormat="1" applyFont="1" applyFill="1" applyBorder="1" applyAlignment="1" applyProtection="1">
      <alignment vertical="center" shrinkToFit="1"/>
      <protection locked="0"/>
    </xf>
    <xf numFmtId="0" fontId="22" fillId="4" borderId="12" xfId="1" applyFont="1" applyFill="1" applyBorder="1" applyAlignment="1" applyProtection="1">
      <alignment horizontal="center" vertical="center"/>
      <protection locked="0"/>
    </xf>
    <xf numFmtId="0" fontId="64" fillId="4" borderId="34" xfId="1" applyFont="1" applyFill="1" applyBorder="1" applyAlignment="1" applyProtection="1">
      <alignment horizontal="center" vertical="center"/>
      <protection locked="0"/>
    </xf>
    <xf numFmtId="183" fontId="22" fillId="0" borderId="6" xfId="4" applyNumberFormat="1" applyFont="1" applyFill="1" applyBorder="1" applyAlignment="1">
      <alignment vertical="center" shrinkToFit="1"/>
    </xf>
    <xf numFmtId="0" fontId="22" fillId="4" borderId="6" xfId="1" applyFont="1" applyFill="1" applyBorder="1" applyAlignment="1" applyProtection="1">
      <alignment vertical="center" wrapText="1"/>
      <protection locked="0"/>
    </xf>
    <xf numFmtId="0" fontId="22" fillId="4" borderId="33" xfId="1" applyFont="1" applyFill="1" applyBorder="1" applyAlignment="1" applyProtection="1">
      <alignment horizontal="center" vertical="center"/>
      <protection locked="0"/>
    </xf>
    <xf numFmtId="0" fontId="19" fillId="0" borderId="33" xfId="1" applyFont="1" applyFill="1" applyBorder="1" applyAlignment="1">
      <alignment vertical="center"/>
    </xf>
    <xf numFmtId="0" fontId="25" fillId="7" borderId="65" xfId="1" applyFont="1" applyFill="1" applyBorder="1" applyAlignment="1">
      <alignment horizontal="center" vertical="center"/>
    </xf>
    <xf numFmtId="0" fontId="25" fillId="9" borderId="18" xfId="1" applyFont="1" applyFill="1" applyBorder="1">
      <alignment vertical="center"/>
    </xf>
    <xf numFmtId="0" fontId="25" fillId="9" borderId="19" xfId="1" applyFont="1" applyFill="1" applyBorder="1">
      <alignment vertical="center"/>
    </xf>
    <xf numFmtId="0" fontId="25" fillId="9" borderId="86" xfId="1" applyFont="1" applyFill="1" applyBorder="1">
      <alignment vertical="center"/>
    </xf>
    <xf numFmtId="0" fontId="65" fillId="0" borderId="0" xfId="1" applyFont="1" applyFill="1" applyAlignment="1">
      <alignment vertical="center"/>
    </xf>
    <xf numFmtId="0" fontId="66" fillId="0" borderId="0" xfId="1" applyFont="1" applyFill="1" applyAlignment="1">
      <alignment vertical="center" wrapText="1"/>
    </xf>
    <xf numFmtId="0" fontId="66" fillId="0" borderId="0" xfId="1" applyFont="1" applyFill="1" applyBorder="1" applyAlignment="1">
      <alignment horizontal="center" vertical="center"/>
    </xf>
    <xf numFmtId="0" fontId="66" fillId="0" borderId="0" xfId="1" applyFont="1" applyFill="1" applyBorder="1" applyAlignment="1">
      <alignment horizontal="left" vertical="center"/>
    </xf>
    <xf numFmtId="181" fontId="66" fillId="0" borderId="65" xfId="1" applyNumberFormat="1" applyFont="1" applyFill="1" applyBorder="1" applyAlignment="1">
      <alignment vertical="center"/>
    </xf>
    <xf numFmtId="0" fontId="22" fillId="0" borderId="0" xfId="1" applyFont="1" applyFill="1" applyBorder="1" applyAlignment="1">
      <alignment horizontal="left" vertical="top"/>
    </xf>
    <xf numFmtId="0" fontId="21" fillId="0" borderId="30" xfId="1" applyFont="1" applyFill="1" applyBorder="1">
      <alignment vertical="center"/>
    </xf>
    <xf numFmtId="0" fontId="21" fillId="0" borderId="0" xfId="1" applyFont="1" applyFill="1" applyAlignment="1">
      <alignment horizontal="right" vertical="center"/>
    </xf>
    <xf numFmtId="0" fontId="21" fillId="0" borderId="13" xfId="1" applyFont="1" applyFill="1" applyBorder="1">
      <alignment vertical="center"/>
    </xf>
    <xf numFmtId="0" fontId="66" fillId="8" borderId="32" xfId="1" applyFont="1" applyFill="1" applyBorder="1" applyAlignment="1">
      <alignment vertical="center" wrapText="1" shrinkToFit="1"/>
    </xf>
    <xf numFmtId="0" fontId="66" fillId="8" borderId="21" xfId="1" applyFont="1" applyFill="1" applyBorder="1" applyAlignment="1">
      <alignment vertical="center" wrapText="1" shrinkToFit="1"/>
    </xf>
    <xf numFmtId="0" fontId="66" fillId="8" borderId="59" xfId="1" applyFont="1" applyFill="1" applyBorder="1" applyAlignment="1">
      <alignment horizontal="center" vertical="center" wrapText="1" shrinkToFit="1"/>
    </xf>
    <xf numFmtId="0" fontId="22" fillId="8" borderId="35" xfId="1" applyFont="1" applyFill="1" applyBorder="1" applyAlignment="1">
      <alignment horizontal="left" vertical="center" wrapText="1"/>
    </xf>
    <xf numFmtId="0" fontId="22" fillId="8" borderId="64" xfId="1" applyFont="1" applyFill="1" applyBorder="1" applyAlignment="1">
      <alignment horizontal="left" vertical="center" wrapText="1"/>
    </xf>
    <xf numFmtId="0" fontId="66" fillId="8" borderId="20" xfId="1" applyFont="1" applyFill="1" applyBorder="1" applyAlignment="1">
      <alignment horizontal="center" vertical="center" wrapText="1" shrinkToFit="1"/>
    </xf>
    <xf numFmtId="0" fontId="22" fillId="8" borderId="20" xfId="1" applyFont="1" applyFill="1" applyBorder="1" applyAlignment="1">
      <alignment horizontal="left" vertical="center" wrapText="1"/>
    </xf>
    <xf numFmtId="0" fontId="22" fillId="8" borderId="5" xfId="1" applyFont="1" applyFill="1" applyBorder="1" applyAlignment="1">
      <alignment horizontal="left" vertical="center" wrapText="1"/>
    </xf>
    <xf numFmtId="0" fontId="22" fillId="8" borderId="14" xfId="1" applyFont="1" applyFill="1" applyBorder="1" applyAlignment="1">
      <alignment horizontal="left" vertical="center" wrapText="1"/>
    </xf>
    <xf numFmtId="0" fontId="21" fillId="8" borderId="11" xfId="1" applyFont="1" applyFill="1" applyBorder="1" applyAlignment="1">
      <alignment horizontal="center" vertical="center" textRotation="255" wrapText="1"/>
    </xf>
    <xf numFmtId="0" fontId="66" fillId="8" borderId="21" xfId="1" applyFont="1" applyFill="1" applyBorder="1" applyAlignment="1">
      <alignment horizontal="center" vertical="center" wrapText="1" shrinkToFit="1"/>
    </xf>
    <xf numFmtId="0" fontId="66" fillId="8" borderId="30" xfId="1" applyFont="1" applyFill="1" applyBorder="1" applyAlignment="1">
      <alignment horizontal="center" vertical="center" wrapText="1" shrinkToFit="1"/>
    </xf>
    <xf numFmtId="0" fontId="66" fillId="8" borderId="11" xfId="1" applyFont="1" applyFill="1" applyBorder="1" applyAlignment="1">
      <alignment horizontal="center" vertical="center" wrapText="1" shrinkToFit="1"/>
    </xf>
    <xf numFmtId="0" fontId="66" fillId="8" borderId="11" xfId="1" applyFont="1" applyFill="1" applyBorder="1" applyAlignment="1">
      <alignment horizontal="center" vertical="center" shrinkToFit="1"/>
    </xf>
    <xf numFmtId="0" fontId="66" fillId="8" borderId="21" xfId="1" applyFont="1" applyFill="1" applyBorder="1" applyAlignment="1">
      <alignment horizontal="center" vertical="center" shrinkToFit="1"/>
    </xf>
    <xf numFmtId="0" fontId="66" fillId="8" borderId="11" xfId="1" applyFont="1" applyFill="1" applyBorder="1" applyAlignment="1">
      <alignment horizontal="center" vertical="center" wrapText="1"/>
    </xf>
    <xf numFmtId="0" fontId="66" fillId="8" borderId="21" xfId="1" applyFont="1" applyFill="1" applyBorder="1" applyAlignment="1">
      <alignment horizontal="center" vertical="center" wrapText="1"/>
    </xf>
    <xf numFmtId="0" fontId="66" fillId="8" borderId="11" xfId="1" applyFont="1" applyFill="1" applyBorder="1" applyAlignment="1">
      <alignment horizontal="center" vertical="center" textRotation="255"/>
    </xf>
    <xf numFmtId="0" fontId="66" fillId="8" borderId="30" xfId="1" applyFont="1" applyFill="1" applyBorder="1" applyAlignment="1">
      <alignment horizontal="center" vertical="center"/>
    </xf>
    <xf numFmtId="0" fontId="21" fillId="8" borderId="59" xfId="1" applyFont="1" applyFill="1" applyBorder="1">
      <alignment vertical="center"/>
    </xf>
    <xf numFmtId="0" fontId="21" fillId="8" borderId="61" xfId="1" applyFont="1" applyFill="1" applyBorder="1">
      <alignment vertical="center"/>
    </xf>
    <xf numFmtId="0" fontId="21" fillId="8" borderId="64" xfId="1" applyFont="1" applyFill="1" applyBorder="1">
      <alignment vertical="center"/>
    </xf>
    <xf numFmtId="0" fontId="66" fillId="0" borderId="6" xfId="1" applyFont="1" applyFill="1" applyBorder="1" applyAlignment="1">
      <alignment vertical="center" wrapText="1"/>
    </xf>
    <xf numFmtId="0" fontId="66" fillId="0" borderId="132" xfId="1" applyFont="1" applyFill="1" applyBorder="1" applyAlignment="1">
      <alignment horizontal="center" vertical="center"/>
    </xf>
    <xf numFmtId="0" fontId="66" fillId="0" borderId="16" xfId="1" applyFont="1" applyFill="1" applyBorder="1" applyAlignment="1">
      <alignment horizontal="center" vertical="center"/>
    </xf>
    <xf numFmtId="0" fontId="66" fillId="0" borderId="50" xfId="1" applyFont="1" applyFill="1" applyBorder="1" applyAlignment="1">
      <alignment horizontal="center" vertical="center"/>
    </xf>
    <xf numFmtId="0" fontId="66" fillId="0" borderId="6" xfId="1" applyFont="1" applyFill="1" applyBorder="1" applyAlignment="1" applyProtection="1">
      <alignment vertical="center" wrapText="1"/>
      <protection locked="0"/>
    </xf>
    <xf numFmtId="0" fontId="21" fillId="0" borderId="1" xfId="1" applyFont="1" applyFill="1" applyBorder="1" applyAlignment="1">
      <alignment vertical="center" wrapText="1"/>
    </xf>
    <xf numFmtId="0" fontId="66" fillId="5" borderId="6" xfId="1" applyFont="1" applyFill="1" applyBorder="1" applyAlignment="1" applyProtection="1">
      <alignment horizontal="center" vertical="center"/>
      <protection locked="0"/>
    </xf>
    <xf numFmtId="0" fontId="22" fillId="5" borderId="12" xfId="1" applyFont="1" applyFill="1" applyBorder="1" applyAlignment="1" applyProtection="1">
      <alignment horizontal="center" vertical="center"/>
      <protection locked="0"/>
    </xf>
    <xf numFmtId="183" fontId="66" fillId="0" borderId="6" xfId="4" applyNumberFormat="1" applyFont="1" applyFill="1" applyBorder="1" applyAlignment="1">
      <alignment vertical="center" shrinkToFit="1"/>
    </xf>
    <xf numFmtId="0" fontId="26" fillId="0" borderId="33" xfId="1" applyFont="1" applyFill="1" applyBorder="1" applyAlignment="1">
      <alignment vertical="center"/>
    </xf>
    <xf numFmtId="0" fontId="66" fillId="5" borderId="33" xfId="1" applyFont="1" applyFill="1" applyBorder="1" applyAlignment="1" applyProtection="1">
      <alignment horizontal="center" vertical="center"/>
      <protection locked="0"/>
    </xf>
    <xf numFmtId="0" fontId="26" fillId="8" borderId="33" xfId="1" applyFont="1" applyFill="1" applyBorder="1" applyAlignment="1">
      <alignment vertical="center"/>
    </xf>
    <xf numFmtId="0" fontId="26" fillId="0" borderId="33" xfId="1" applyFont="1" applyFill="1" applyBorder="1" applyAlignment="1" applyProtection="1">
      <alignment vertical="center"/>
      <protection locked="0"/>
    </xf>
    <xf numFmtId="0" fontId="66" fillId="5" borderId="33" xfId="1" applyFont="1" applyFill="1" applyBorder="1" applyAlignment="1">
      <alignment horizontal="center" vertical="center"/>
    </xf>
    <xf numFmtId="0" fontId="21" fillId="0" borderId="33" xfId="1" applyFont="1" applyFill="1" applyBorder="1">
      <alignment vertical="center"/>
    </xf>
    <xf numFmtId="0" fontId="21" fillId="0" borderId="33" xfId="1" applyFont="1" applyFill="1" applyBorder="1" applyAlignment="1">
      <alignment horizontal="center" vertical="center"/>
    </xf>
    <xf numFmtId="0" fontId="21" fillId="0" borderId="33" xfId="1" applyFont="1" applyFill="1" applyBorder="1" applyAlignment="1">
      <alignment vertical="center"/>
    </xf>
    <xf numFmtId="181" fontId="66" fillId="0" borderId="6" xfId="1" applyNumberFormat="1" applyFont="1" applyFill="1" applyBorder="1">
      <alignment vertical="center"/>
    </xf>
    <xf numFmtId="38" fontId="66" fillId="5" borderId="34" xfId="3" applyFont="1" applyFill="1" applyBorder="1">
      <alignment vertical="center"/>
    </xf>
    <xf numFmtId="38" fontId="66" fillId="5" borderId="6" xfId="3" applyFont="1" applyFill="1" applyBorder="1">
      <alignment vertical="center"/>
    </xf>
    <xf numFmtId="38" fontId="66" fillId="5" borderId="72" xfId="3" applyFont="1" applyFill="1" applyBorder="1">
      <alignment vertical="center"/>
    </xf>
    <xf numFmtId="38" fontId="66" fillId="5" borderId="23" xfId="3" applyFont="1" applyFill="1" applyBorder="1">
      <alignment vertical="center"/>
    </xf>
    <xf numFmtId="0" fontId="67" fillId="0" borderId="0" xfId="1" applyFont="1">
      <alignment vertical="center"/>
    </xf>
    <xf numFmtId="0" fontId="68" fillId="0" borderId="0" xfId="1" applyFont="1">
      <alignment vertical="center"/>
    </xf>
    <xf numFmtId="0" fontId="10" fillId="0" borderId="0" xfId="1" applyFont="1" applyAlignment="1">
      <alignment horizontal="left" vertical="center"/>
    </xf>
    <xf numFmtId="0" fontId="10" fillId="0" borderId="0" xfId="1" applyFont="1" applyAlignment="1">
      <alignment horizontal="left" vertical="center" wrapText="1"/>
    </xf>
    <xf numFmtId="0" fontId="10" fillId="0" borderId="0" xfId="1" applyFont="1" applyAlignment="1">
      <alignment horizontal="right" vertical="top" wrapText="1"/>
    </xf>
    <xf numFmtId="0" fontId="10" fillId="0" borderId="21" xfId="1" applyFont="1" applyBorder="1">
      <alignmen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10" fillId="2" borderId="23" xfId="1" applyFont="1" applyFill="1" applyBorder="1" applyAlignment="1">
      <alignment vertical="center" wrapText="1"/>
    </xf>
    <xf numFmtId="0" fontId="20" fillId="0" borderId="13" xfId="1" applyFont="1" applyFill="1" applyBorder="1">
      <alignment vertical="center"/>
    </xf>
    <xf numFmtId="0" fontId="20" fillId="0" borderId="34" xfId="1" applyFont="1" applyFill="1" applyBorder="1">
      <alignment vertical="center"/>
    </xf>
    <xf numFmtId="0" fontId="20" fillId="0" borderId="0" xfId="1" applyFont="1" applyFill="1" applyBorder="1" applyAlignment="1" applyProtection="1">
      <alignment vertical="center" shrinkToFit="1"/>
      <protection locked="0"/>
    </xf>
    <xf numFmtId="0" fontId="29" fillId="0" borderId="0" xfId="1" applyFont="1" applyFill="1" applyBorder="1" applyAlignment="1">
      <alignment horizontal="left" vertical="center"/>
    </xf>
    <xf numFmtId="176" fontId="22" fillId="0" borderId="0" xfId="1" applyNumberFormat="1" applyFont="1" applyFill="1" applyBorder="1" applyAlignment="1" applyProtection="1">
      <alignment horizontal="right" vertical="center"/>
      <protection locked="0"/>
    </xf>
    <xf numFmtId="0" fontId="22" fillId="0" borderId="0" xfId="1" applyFont="1" applyFill="1" applyBorder="1" applyAlignment="1" applyProtection="1">
      <alignment horizontal="right" vertical="center"/>
      <protection locked="0"/>
    </xf>
    <xf numFmtId="0" fontId="18" fillId="0" borderId="0" xfId="1" applyFont="1" applyFill="1" applyBorder="1" applyAlignment="1" applyProtection="1">
      <alignment horizontal="right" vertical="center"/>
      <protection locked="0"/>
    </xf>
    <xf numFmtId="176" fontId="35" fillId="0" borderId="0" xfId="1" applyNumberFormat="1" applyFont="1" applyFill="1">
      <alignment vertical="center"/>
    </xf>
    <xf numFmtId="176" fontId="35" fillId="0" borderId="44" xfId="1" applyNumberFormat="1" applyFont="1" applyBorder="1">
      <alignment vertical="center"/>
    </xf>
    <xf numFmtId="176" fontId="35" fillId="0" borderId="34" xfId="1" applyNumberFormat="1" applyFont="1" applyFill="1" applyBorder="1">
      <alignment vertical="center"/>
    </xf>
    <xf numFmtId="176" fontId="35" fillId="0" borderId="34" xfId="1" applyNumberFormat="1" applyFont="1" applyBorder="1">
      <alignment vertical="center"/>
    </xf>
    <xf numFmtId="176" fontId="35" fillId="8" borderId="58" xfId="1" applyNumberFormat="1" applyFont="1" applyFill="1" applyBorder="1">
      <alignment vertical="center"/>
    </xf>
    <xf numFmtId="176" fontId="35" fillId="8" borderId="61" xfId="1" applyNumberFormat="1" applyFont="1" applyFill="1" applyBorder="1">
      <alignment vertical="center"/>
    </xf>
    <xf numFmtId="0" fontId="35" fillId="0" borderId="99" xfId="1" applyFont="1" applyFill="1" applyBorder="1" applyAlignment="1">
      <alignment vertical="center"/>
    </xf>
    <xf numFmtId="0" fontId="35" fillId="0" borderId="60" xfId="1" applyFont="1" applyFill="1" applyBorder="1">
      <alignment vertical="center"/>
    </xf>
    <xf numFmtId="0" fontId="35" fillId="0" borderId="106" xfId="1" applyFont="1" applyFill="1" applyBorder="1">
      <alignment vertical="center"/>
    </xf>
    <xf numFmtId="176" fontId="35" fillId="8" borderId="106" xfId="1" applyNumberFormat="1" applyFont="1" applyFill="1" applyBorder="1">
      <alignment vertical="center"/>
    </xf>
    <xf numFmtId="176" fontId="35" fillId="8" borderId="79" xfId="1" applyNumberFormat="1" applyFont="1" applyFill="1" applyBorder="1">
      <alignment vertical="center"/>
    </xf>
    <xf numFmtId="0" fontId="20" fillId="6" borderId="1" xfId="1" applyFont="1" applyFill="1" applyBorder="1" applyAlignment="1">
      <alignment horizontal="center" vertical="center"/>
    </xf>
    <xf numFmtId="0" fontId="20" fillId="6" borderId="33" xfId="1" applyFont="1" applyFill="1" applyBorder="1" applyAlignment="1">
      <alignment horizontal="center" vertical="center"/>
    </xf>
    <xf numFmtId="0" fontId="20" fillId="0" borderId="13" xfId="1" applyFont="1" applyFill="1" applyBorder="1" applyAlignment="1">
      <alignment vertical="center"/>
    </xf>
    <xf numFmtId="176" fontId="18" fillId="8" borderId="32" xfId="1" applyNumberFormat="1" applyFont="1" applyFill="1" applyBorder="1" applyAlignment="1" applyProtection="1">
      <alignment vertical="center"/>
      <protection locked="0"/>
    </xf>
    <xf numFmtId="176" fontId="18" fillId="0" borderId="32" xfId="1" applyNumberFormat="1" applyFont="1" applyFill="1" applyBorder="1" applyAlignment="1" applyProtection="1">
      <alignment vertical="center"/>
      <protection locked="0"/>
    </xf>
    <xf numFmtId="0" fontId="69" fillId="7" borderId="65" xfId="1" applyFont="1" applyFill="1" applyBorder="1" applyAlignment="1">
      <alignment horizontal="center" vertical="center"/>
    </xf>
    <xf numFmtId="0" fontId="20" fillId="0" borderId="80" xfId="1" applyFont="1" applyFill="1" applyBorder="1" applyAlignment="1">
      <alignment vertical="center"/>
    </xf>
    <xf numFmtId="0" fontId="20" fillId="0" borderId="66" xfId="1" applyFont="1" applyFill="1" applyBorder="1" applyAlignment="1">
      <alignment horizontal="center" vertical="center"/>
    </xf>
    <xf numFmtId="176" fontId="18" fillId="8" borderId="79" xfId="1" applyNumberFormat="1" applyFont="1" applyFill="1" applyBorder="1" applyAlignment="1" applyProtection="1">
      <alignment vertical="center"/>
      <protection locked="0"/>
    </xf>
    <xf numFmtId="176" fontId="18" fillId="0" borderId="79" xfId="1" applyNumberFormat="1" applyFont="1" applyFill="1" applyBorder="1" applyAlignment="1" applyProtection="1">
      <alignment vertical="center"/>
      <protection locked="0"/>
    </xf>
    <xf numFmtId="0" fontId="20" fillId="0" borderId="130" xfId="1" applyFont="1" applyFill="1" applyBorder="1" applyAlignment="1">
      <alignment vertical="center"/>
    </xf>
    <xf numFmtId="0" fontId="20" fillId="0" borderId="131" xfId="1" applyFont="1" applyFill="1" applyBorder="1" applyAlignment="1">
      <alignment horizontal="center" vertical="center"/>
    </xf>
    <xf numFmtId="176" fontId="18" fillId="0" borderId="59" xfId="1" applyNumberFormat="1" applyFont="1" applyFill="1" applyBorder="1" applyAlignment="1" applyProtection="1">
      <alignment vertical="center"/>
      <protection locked="0"/>
    </xf>
    <xf numFmtId="0" fontId="18" fillId="0" borderId="12" xfId="1" applyFont="1" applyFill="1" applyBorder="1" applyAlignment="1">
      <alignment vertical="center"/>
    </xf>
    <xf numFmtId="176" fontId="20" fillId="0" borderId="0" xfId="1" applyNumberFormat="1" applyFont="1" applyFill="1" applyBorder="1" applyAlignment="1" applyProtection="1">
      <alignment horizontal="center" vertical="center"/>
      <protection locked="0"/>
    </xf>
    <xf numFmtId="176" fontId="20" fillId="0" borderId="0" xfId="1" applyNumberFormat="1" applyFont="1" applyFill="1" applyBorder="1" applyAlignment="1" applyProtection="1">
      <alignment vertical="center"/>
      <protection locked="0"/>
    </xf>
    <xf numFmtId="176" fontId="18" fillId="0" borderId="0" xfId="1" applyNumberFormat="1" applyFont="1" applyFill="1" applyBorder="1" applyAlignment="1" applyProtection="1">
      <alignment vertical="center"/>
      <protection locked="0"/>
    </xf>
    <xf numFmtId="176" fontId="49" fillId="0" borderId="0" xfId="1" applyNumberFormat="1" applyFont="1" applyFill="1" applyBorder="1" applyAlignment="1" applyProtection="1">
      <alignment vertical="center"/>
      <protection locked="0"/>
    </xf>
    <xf numFmtId="184" fontId="20" fillId="0" borderId="0" xfId="1" applyNumberFormat="1" applyFont="1" applyFill="1" applyBorder="1" applyAlignment="1" applyProtection="1">
      <alignment horizontal="center" vertical="center"/>
      <protection locked="0"/>
    </xf>
    <xf numFmtId="0" fontId="20" fillId="0" borderId="0" xfId="1" applyFont="1" applyFill="1" applyBorder="1" applyAlignment="1">
      <alignment horizontal="right" vertical="top"/>
    </xf>
    <xf numFmtId="185" fontId="29" fillId="0" borderId="0" xfId="1" applyNumberFormat="1" applyFont="1" applyFill="1" applyBorder="1" applyAlignment="1">
      <alignment horizontal="center" vertical="center"/>
    </xf>
    <xf numFmtId="0" fontId="32" fillId="0" borderId="0" xfId="1" applyFont="1">
      <alignment vertical="center"/>
    </xf>
    <xf numFmtId="0" fontId="72" fillId="0" borderId="95" xfId="1" applyFont="1" applyFill="1" applyBorder="1" applyAlignment="1">
      <alignment horizontal="left" vertical="center"/>
    </xf>
    <xf numFmtId="0" fontId="20" fillId="0" borderId="69" xfId="1" applyFont="1" applyFill="1" applyBorder="1" applyAlignment="1">
      <alignment horizontal="center" vertical="center"/>
    </xf>
    <xf numFmtId="0" fontId="20" fillId="0" borderId="69" xfId="1" applyFont="1" applyFill="1" applyBorder="1" applyAlignment="1" applyProtection="1">
      <alignment vertical="center" shrinkToFit="1"/>
      <protection locked="0"/>
    </xf>
    <xf numFmtId="0" fontId="20" fillId="0" borderId="164" xfId="1" applyFont="1" applyFill="1" applyBorder="1" applyAlignment="1" applyProtection="1">
      <alignment vertical="center" shrinkToFit="1"/>
      <protection locked="0"/>
    </xf>
    <xf numFmtId="0" fontId="20" fillId="0" borderId="82" xfId="1" applyFont="1" applyFill="1" applyBorder="1" applyAlignment="1">
      <alignment horizontal="center" vertical="center"/>
    </xf>
    <xf numFmtId="0" fontId="20" fillId="13" borderId="0" xfId="1" applyFont="1" applyFill="1" applyBorder="1" applyAlignment="1">
      <alignment horizontal="center" vertical="center"/>
    </xf>
    <xf numFmtId="0" fontId="72" fillId="0" borderId="0" xfId="1" applyFont="1" applyFill="1" applyBorder="1" applyAlignment="1">
      <alignment vertical="center"/>
    </xf>
    <xf numFmtId="0" fontId="72" fillId="0" borderId="0" xfId="1" applyFont="1" applyFill="1" applyBorder="1" applyAlignment="1">
      <alignment horizontal="center" vertical="center"/>
    </xf>
    <xf numFmtId="0" fontId="72" fillId="0" borderId="0" xfId="1" applyFont="1" applyFill="1" applyBorder="1" applyAlignment="1" applyProtection="1">
      <alignment vertical="center" shrinkToFit="1"/>
      <protection locked="0"/>
    </xf>
    <xf numFmtId="0" fontId="72" fillId="0" borderId="127" xfId="1" applyFont="1" applyFill="1" applyBorder="1" applyAlignment="1" applyProtection="1">
      <alignment vertical="center" shrinkToFit="1"/>
      <protection locked="0"/>
    </xf>
    <xf numFmtId="0" fontId="20" fillId="0" borderId="0" xfId="1" applyFont="1" applyFill="1" applyBorder="1" applyAlignment="1">
      <alignment vertical="center" wrapText="1"/>
    </xf>
    <xf numFmtId="176" fontId="26" fillId="0" borderId="0" xfId="1" applyNumberFormat="1" applyFont="1" applyFill="1">
      <alignment vertical="center"/>
    </xf>
    <xf numFmtId="0" fontId="72" fillId="0" borderId="127" xfId="1" applyFont="1" applyFill="1" applyBorder="1" applyAlignment="1">
      <alignment vertical="center"/>
    </xf>
    <xf numFmtId="0" fontId="20" fillId="0" borderId="99" xfId="1" applyFont="1" applyFill="1" applyBorder="1" applyAlignment="1">
      <alignment horizontal="center" vertical="center"/>
    </xf>
    <xf numFmtId="0" fontId="20" fillId="0" borderId="60" xfId="1" applyFont="1" applyFill="1" applyBorder="1" applyAlignment="1">
      <alignment horizontal="center" vertical="center"/>
    </xf>
    <xf numFmtId="0" fontId="20" fillId="0" borderId="60" xfId="1" applyFont="1" applyFill="1" applyBorder="1" applyAlignment="1">
      <alignment vertical="center"/>
    </xf>
    <xf numFmtId="0" fontId="20" fillId="0" borderId="154" xfId="1" applyFont="1" applyFill="1" applyBorder="1" applyAlignment="1">
      <alignment vertical="center"/>
    </xf>
    <xf numFmtId="0" fontId="20" fillId="0" borderId="82" xfId="1" applyFont="1" applyFill="1" applyBorder="1" applyAlignment="1" applyProtection="1">
      <alignment vertical="center" shrinkToFit="1"/>
      <protection locked="0"/>
    </xf>
    <xf numFmtId="49" fontId="29" fillId="0" borderId="0" xfId="1" applyNumberFormat="1" applyFont="1" applyFill="1" applyAlignment="1">
      <alignment horizontal="center" vertical="top"/>
    </xf>
    <xf numFmtId="0" fontId="40" fillId="0" borderId="0" xfId="1" applyFont="1" applyFill="1" applyBorder="1" applyAlignment="1">
      <alignment vertical="center" wrapText="1" shrinkToFit="1"/>
    </xf>
    <xf numFmtId="0" fontId="43" fillId="0" borderId="0" xfId="1" applyFont="1" applyFill="1" applyBorder="1" applyAlignment="1">
      <alignment vertical="center" wrapText="1" shrinkToFit="1"/>
    </xf>
    <xf numFmtId="0" fontId="43" fillId="0" borderId="0" xfId="1" applyFont="1" applyFill="1" applyBorder="1">
      <alignment vertical="center"/>
    </xf>
    <xf numFmtId="176" fontId="43" fillId="0" borderId="0" xfId="1" applyNumberFormat="1" applyFont="1" applyFill="1" applyBorder="1" applyAlignment="1" applyProtection="1">
      <alignment vertical="center"/>
      <protection locked="0"/>
    </xf>
    <xf numFmtId="0" fontId="40" fillId="0" borderId="0" xfId="1" applyFont="1" applyFill="1" applyBorder="1" applyAlignment="1">
      <alignment horizontal="center" vertical="center"/>
    </xf>
    <xf numFmtId="0" fontId="41" fillId="0" borderId="0" xfId="1" applyFont="1" applyBorder="1" applyAlignment="1">
      <alignment horizontal="center" vertical="center"/>
    </xf>
    <xf numFmtId="0" fontId="43" fillId="0" borderId="35" xfId="1" applyFont="1" applyFill="1" applyBorder="1" applyAlignment="1">
      <alignment vertical="center" wrapText="1"/>
    </xf>
    <xf numFmtId="0" fontId="43" fillId="0" borderId="0" xfId="1" applyFont="1" applyFill="1" applyBorder="1" applyAlignment="1">
      <alignment vertical="center" wrapText="1"/>
    </xf>
    <xf numFmtId="0" fontId="74" fillId="0" borderId="0" xfId="1" applyFont="1" applyFill="1" applyBorder="1">
      <alignment vertical="center"/>
    </xf>
    <xf numFmtId="0" fontId="43" fillId="0" borderId="21" xfId="1" applyFont="1" applyFill="1" applyBorder="1" applyAlignment="1">
      <alignment vertical="center" wrapText="1"/>
    </xf>
    <xf numFmtId="0" fontId="43" fillId="0" borderId="30" xfId="1" applyFont="1" applyFill="1" applyBorder="1" applyAlignment="1">
      <alignment vertical="center" wrapText="1"/>
    </xf>
    <xf numFmtId="0" fontId="20" fillId="0" borderId="61" xfId="1" applyFont="1" applyFill="1" applyBorder="1">
      <alignment vertical="center"/>
    </xf>
    <xf numFmtId="0" fontId="43" fillId="0" borderId="0" xfId="1" applyFont="1" applyFill="1" applyBorder="1" applyAlignment="1">
      <alignment horizontal="center" vertical="center" wrapText="1"/>
    </xf>
    <xf numFmtId="0" fontId="43" fillId="0" borderId="0" xfId="1" applyFont="1" applyFill="1" applyBorder="1" applyAlignment="1">
      <alignment horizontal="center" vertical="center"/>
    </xf>
    <xf numFmtId="0" fontId="47" fillId="8" borderId="0" xfId="1" applyFont="1" applyFill="1" applyBorder="1" applyAlignment="1">
      <alignment horizontal="center" vertical="center" shrinkToFit="1"/>
    </xf>
    <xf numFmtId="0" fontId="43" fillId="8" borderId="0" xfId="1" applyFont="1" applyFill="1" applyBorder="1" applyAlignment="1">
      <alignment horizontal="center" vertical="center" shrinkToFit="1"/>
    </xf>
    <xf numFmtId="0" fontId="48" fillId="8" borderId="0" xfId="1" applyFont="1" applyFill="1" applyBorder="1" applyAlignment="1">
      <alignment vertical="center"/>
    </xf>
    <xf numFmtId="0" fontId="43" fillId="0" borderId="0" xfId="1" applyFont="1" applyBorder="1" applyAlignment="1">
      <alignment horizontal="right" vertical="center" shrinkToFit="1"/>
    </xf>
    <xf numFmtId="0" fontId="45" fillId="0" borderId="0" xfId="1" applyFont="1" applyBorder="1" applyAlignment="1">
      <alignment horizontal="center" vertical="center"/>
    </xf>
    <xf numFmtId="0" fontId="46" fillId="8" borderId="0" xfId="1" applyFont="1" applyFill="1" applyBorder="1" applyAlignment="1">
      <alignment horizontal="center" vertical="center"/>
    </xf>
    <xf numFmtId="0" fontId="43" fillId="0" borderId="0" xfId="1" applyFont="1" applyBorder="1" applyAlignment="1">
      <alignment horizontal="center" vertical="center" textRotation="255" shrinkToFit="1"/>
    </xf>
    <xf numFmtId="49" fontId="20" fillId="0" borderId="0" xfId="1" applyNumberFormat="1" applyFont="1" applyFill="1" applyAlignment="1">
      <alignment vertical="top"/>
    </xf>
    <xf numFmtId="0" fontId="33" fillId="0" borderId="0" xfId="1" applyFont="1" applyFill="1" applyBorder="1" applyAlignment="1">
      <alignment horizontal="left" vertical="top" wrapText="1"/>
    </xf>
    <xf numFmtId="49" fontId="18" fillId="0" borderId="30" xfId="1" applyNumberFormat="1" applyFont="1" applyFill="1" applyBorder="1" applyAlignment="1">
      <alignment horizontal="left" vertical="center" wrapText="1"/>
    </xf>
    <xf numFmtId="49" fontId="18" fillId="0" borderId="0" xfId="1" applyNumberFormat="1" applyFont="1" applyBorder="1" applyAlignment="1">
      <alignment horizontal="left" vertical="center" wrapText="1"/>
    </xf>
    <xf numFmtId="0" fontId="26" fillId="0" borderId="142" xfId="1" applyFont="1" applyBorder="1">
      <alignment vertical="center"/>
    </xf>
    <xf numFmtId="0" fontId="29" fillId="8" borderId="0" xfId="1" applyFont="1" applyFill="1" applyBorder="1" applyAlignment="1">
      <alignment vertical="center" wrapText="1"/>
    </xf>
    <xf numFmtId="0" fontId="26" fillId="0" borderId="90" xfId="1" applyFont="1" applyFill="1" applyBorder="1">
      <alignment vertical="center"/>
    </xf>
    <xf numFmtId="0" fontId="26" fillId="0" borderId="147" xfId="1" applyFont="1" applyFill="1" applyBorder="1">
      <alignment vertical="center"/>
    </xf>
    <xf numFmtId="0" fontId="26" fillId="0" borderId="64" xfId="1" applyFont="1" applyFill="1" applyBorder="1">
      <alignment vertical="center"/>
    </xf>
    <xf numFmtId="0" fontId="29" fillId="8" borderId="131" xfId="1" applyFont="1" applyFill="1" applyBorder="1" applyAlignment="1">
      <alignment vertical="center" wrapText="1"/>
    </xf>
    <xf numFmtId="0" fontId="26" fillId="0" borderId="145" xfId="1" applyFont="1" applyBorder="1" applyAlignment="1">
      <alignment vertical="top"/>
    </xf>
    <xf numFmtId="0" fontId="26" fillId="0" borderId="90" xfId="1" applyFont="1" applyBorder="1">
      <alignment vertical="center"/>
    </xf>
    <xf numFmtId="0" fontId="29" fillId="8" borderId="36" xfId="1" applyFont="1" applyFill="1" applyBorder="1" applyAlignment="1">
      <alignment vertical="center" wrapText="1"/>
    </xf>
    <xf numFmtId="49" fontId="49" fillId="0" borderId="0" xfId="1" applyNumberFormat="1" applyFont="1" applyFill="1" applyAlignment="1">
      <alignment vertical="top"/>
    </xf>
    <xf numFmtId="0" fontId="76" fillId="0" borderId="0" xfId="1" applyFont="1" applyFill="1" applyAlignment="1">
      <alignment horizontal="left" vertical="top" wrapText="1"/>
    </xf>
    <xf numFmtId="0" fontId="76" fillId="0" borderId="0" xfId="1" applyFont="1" applyFill="1" applyBorder="1" applyAlignment="1">
      <alignment horizontal="left" vertical="top" wrapText="1"/>
    </xf>
    <xf numFmtId="0" fontId="77" fillId="0" borderId="0" xfId="1" applyFont="1" applyFill="1" applyBorder="1" applyAlignment="1">
      <alignment horizontal="left" vertical="top" wrapText="1"/>
    </xf>
    <xf numFmtId="0" fontId="69" fillId="0" borderId="0" xfId="1" applyFont="1" applyFill="1" applyBorder="1" applyAlignment="1">
      <alignment horizontal="center" vertical="center"/>
    </xf>
    <xf numFmtId="0" fontId="69" fillId="9" borderId="0" xfId="1" applyFont="1" applyFill="1" applyBorder="1">
      <alignment vertical="center"/>
    </xf>
    <xf numFmtId="0" fontId="71" fillId="9" borderId="0" xfId="1" applyFont="1" applyFill="1" applyBorder="1">
      <alignment vertical="center"/>
    </xf>
    <xf numFmtId="0" fontId="4" fillId="0" borderId="0" xfId="1" applyBorder="1" applyAlignment="1">
      <alignment horizontal="center" vertical="center"/>
    </xf>
    <xf numFmtId="0" fontId="29" fillId="0" borderId="0" xfId="1" applyFont="1" applyFill="1" applyBorder="1" applyAlignment="1">
      <alignment horizontal="center" vertical="center"/>
    </xf>
    <xf numFmtId="0" fontId="29" fillId="0" borderId="0" xfId="1" applyFont="1" applyFill="1" applyBorder="1" applyAlignment="1">
      <alignment horizontal="center" vertical="center" wrapText="1"/>
    </xf>
    <xf numFmtId="49" fontId="19" fillId="0" borderId="62" xfId="1" applyNumberFormat="1" applyFont="1" applyFill="1" applyBorder="1">
      <alignment vertical="center"/>
    </xf>
    <xf numFmtId="0" fontId="19" fillId="0" borderId="46" xfId="1" applyFont="1" applyFill="1" applyBorder="1">
      <alignment vertical="center"/>
    </xf>
    <xf numFmtId="0" fontId="19" fillId="0" borderId="46" xfId="1" applyFont="1" applyFill="1" applyBorder="1" applyAlignment="1">
      <alignment vertical="center"/>
    </xf>
    <xf numFmtId="0" fontId="19" fillId="0" borderId="63" xfId="1" applyFont="1" applyFill="1" applyBorder="1" applyAlignment="1">
      <alignment vertical="center"/>
    </xf>
    <xf numFmtId="0" fontId="59" fillId="0" borderId="49" xfId="1" applyFont="1" applyFill="1" applyBorder="1" applyAlignment="1">
      <alignment vertical="center" wrapText="1"/>
    </xf>
    <xf numFmtId="0" fontId="59" fillId="0" borderId="64" xfId="1" applyFont="1" applyFill="1" applyBorder="1" applyAlignment="1">
      <alignment vertical="center" wrapText="1"/>
    </xf>
    <xf numFmtId="0" fontId="61" fillId="0" borderId="0" xfId="1" applyFont="1" applyFill="1" applyBorder="1">
      <alignment vertical="center"/>
    </xf>
    <xf numFmtId="0" fontId="59" fillId="0" borderId="0" xfId="1" applyFont="1" applyFill="1" applyBorder="1" applyAlignment="1">
      <alignment vertical="center"/>
    </xf>
    <xf numFmtId="0" fontId="59" fillId="0" borderId="0" xfId="1" applyFont="1" applyFill="1" applyBorder="1" applyAlignment="1">
      <alignment horizontal="left" vertical="center"/>
    </xf>
    <xf numFmtId="0" fontId="61" fillId="0" borderId="64" xfId="1" applyFont="1" applyFill="1" applyBorder="1">
      <alignment vertical="center"/>
    </xf>
    <xf numFmtId="0" fontId="59" fillId="0" borderId="36" xfId="1" applyFont="1" applyFill="1" applyBorder="1">
      <alignment vertical="center"/>
    </xf>
    <xf numFmtId="0" fontId="19" fillId="0" borderId="71" xfId="1" applyFont="1" applyFill="1" applyBorder="1">
      <alignment vertical="center"/>
    </xf>
    <xf numFmtId="0" fontId="21" fillId="8" borderId="0" xfId="1" applyFont="1" applyFill="1">
      <alignment vertical="center"/>
    </xf>
    <xf numFmtId="0" fontId="65" fillId="8" borderId="0" xfId="1" applyFont="1" applyFill="1">
      <alignment vertical="center"/>
    </xf>
    <xf numFmtId="0" fontId="21" fillId="8" borderId="0" xfId="1" applyFont="1" applyFill="1" applyAlignment="1">
      <alignment horizontal="center" vertical="center"/>
    </xf>
    <xf numFmtId="0" fontId="78" fillId="0" borderId="0" xfId="1" applyFont="1" applyProtection="1">
      <alignment vertical="center"/>
      <protection locked="0"/>
    </xf>
    <xf numFmtId="0" fontId="19" fillId="0" borderId="0" xfId="1" applyFont="1" applyFill="1" applyProtection="1">
      <alignment vertical="center"/>
      <protection locked="0"/>
    </xf>
    <xf numFmtId="0" fontId="18" fillId="0" borderId="116" xfId="1" applyFont="1" applyBorder="1" applyAlignment="1" applyProtection="1">
      <alignment horizontal="center" vertical="center"/>
      <protection locked="0"/>
    </xf>
    <xf numFmtId="0" fontId="29" fillId="0" borderId="152" xfId="1" applyFont="1" applyFill="1" applyBorder="1" applyAlignment="1">
      <alignment vertical="center" shrinkToFit="1"/>
    </xf>
    <xf numFmtId="0" fontId="18" fillId="0" borderId="0" xfId="1" applyFont="1" applyBorder="1" applyAlignment="1" applyProtection="1">
      <alignment vertical="center"/>
      <protection locked="0"/>
    </xf>
    <xf numFmtId="0" fontId="18" fillId="0" borderId="5" xfId="1" applyFont="1" applyBorder="1" applyAlignment="1" applyProtection="1">
      <alignment horizontal="center" vertical="center" wrapText="1"/>
      <protection locked="0"/>
    </xf>
    <xf numFmtId="0" fontId="18" fillId="0" borderId="23" xfId="1" applyFont="1" applyBorder="1" applyAlignment="1" applyProtection="1">
      <alignment horizontal="center" vertical="center" wrapText="1"/>
      <protection locked="0"/>
    </xf>
    <xf numFmtId="0" fontId="18" fillId="0" borderId="116" xfId="1" applyFont="1" applyBorder="1" applyAlignment="1" applyProtection="1">
      <alignment horizontal="center" vertical="center" wrapText="1"/>
      <protection locked="0"/>
    </xf>
    <xf numFmtId="0" fontId="29" fillId="0" borderId="6" xfId="1" applyFont="1" applyBorder="1" applyAlignment="1" applyProtection="1">
      <alignment horizontal="center" vertical="center" wrapText="1"/>
      <protection locked="0"/>
    </xf>
    <xf numFmtId="0" fontId="29" fillId="0" borderId="23" xfId="1" applyFont="1" applyFill="1" applyBorder="1" applyAlignment="1" applyProtection="1">
      <alignment horizontal="center" vertical="center" wrapText="1"/>
      <protection locked="0"/>
    </xf>
    <xf numFmtId="0" fontId="18" fillId="0" borderId="0" xfId="1" applyFont="1" applyBorder="1" applyAlignment="1" applyProtection="1">
      <alignment horizontal="center" vertical="center" wrapText="1"/>
      <protection locked="0"/>
    </xf>
    <xf numFmtId="0" fontId="18" fillId="3" borderId="166" xfId="1" applyFont="1" applyFill="1" applyBorder="1" applyProtection="1">
      <alignment vertical="center"/>
      <protection locked="0"/>
    </xf>
    <xf numFmtId="0" fontId="20" fillId="3" borderId="31" xfId="1" applyFont="1" applyFill="1" applyBorder="1" applyProtection="1">
      <alignment vertical="center"/>
      <protection locked="0"/>
    </xf>
    <xf numFmtId="176" fontId="18" fillId="0" borderId="1" xfId="1" applyNumberFormat="1" applyFont="1" applyBorder="1" applyAlignment="1" applyProtection="1">
      <alignment vertical="center" shrinkToFit="1"/>
    </xf>
    <xf numFmtId="176" fontId="18" fillId="0" borderId="6" xfId="1" applyNumberFormat="1" applyFont="1" applyBorder="1" applyProtection="1">
      <alignment vertical="center"/>
      <protection locked="0"/>
    </xf>
    <xf numFmtId="176" fontId="18" fillId="0" borderId="33" xfId="1" applyNumberFormat="1" applyFont="1" applyBorder="1" applyProtection="1">
      <alignment vertical="center"/>
      <protection locked="0"/>
    </xf>
    <xf numFmtId="0" fontId="18" fillId="8" borderId="167" xfId="1" applyFont="1" applyFill="1" applyBorder="1" applyAlignment="1" applyProtection="1">
      <alignment vertical="center" wrapText="1"/>
      <protection locked="0"/>
    </xf>
    <xf numFmtId="0" fontId="18" fillId="8" borderId="116" xfId="1" applyFont="1" applyFill="1" applyBorder="1" applyAlignment="1" applyProtection="1">
      <alignment vertical="center" wrapText="1"/>
      <protection locked="0"/>
    </xf>
    <xf numFmtId="176" fontId="18" fillId="0" borderId="6" xfId="1" applyNumberFormat="1" applyFont="1" applyFill="1" applyBorder="1" applyAlignment="1" applyProtection="1">
      <alignment vertical="center" shrinkToFit="1"/>
    </xf>
    <xf numFmtId="0" fontId="18" fillId="0" borderId="168" xfId="1" applyFont="1" applyBorder="1" applyProtection="1">
      <alignment vertical="center"/>
      <protection locked="0"/>
    </xf>
    <xf numFmtId="0" fontId="18" fillId="0" borderId="169" xfId="1" applyFont="1" applyBorder="1" applyProtection="1">
      <alignment vertical="center"/>
      <protection locked="0"/>
    </xf>
    <xf numFmtId="0" fontId="18" fillId="0" borderId="170" xfId="1" applyFont="1" applyBorder="1" applyProtection="1">
      <alignment vertical="center"/>
      <protection locked="0"/>
    </xf>
    <xf numFmtId="0" fontId="18" fillId="0" borderId="167" xfId="1" applyFont="1" applyBorder="1" applyProtection="1">
      <alignment vertical="center"/>
      <protection locked="0"/>
    </xf>
    <xf numFmtId="0" fontId="18" fillId="0" borderId="0" xfId="1" applyFont="1" applyBorder="1" applyProtection="1">
      <alignment vertical="center"/>
      <protection locked="0"/>
    </xf>
    <xf numFmtId="0" fontId="18" fillId="13" borderId="73" xfId="1" applyFont="1" applyFill="1" applyBorder="1" applyProtection="1">
      <alignment vertical="center"/>
      <protection locked="0"/>
    </xf>
    <xf numFmtId="0" fontId="20" fillId="13" borderId="33" xfId="1" applyFont="1" applyFill="1" applyBorder="1" applyProtection="1">
      <alignment vertical="center"/>
      <protection locked="0"/>
    </xf>
    <xf numFmtId="176" fontId="18" fillId="0" borderId="6" xfId="1" applyNumberFormat="1" applyFont="1" applyBorder="1" applyAlignment="1" applyProtection="1">
      <alignment vertical="center" shrinkToFit="1"/>
    </xf>
    <xf numFmtId="176" fontId="18" fillId="0" borderId="34" xfId="1" applyNumberFormat="1" applyFont="1" applyBorder="1" applyAlignment="1" applyProtection="1">
      <alignment vertical="center" shrinkToFit="1"/>
    </xf>
    <xf numFmtId="176" fontId="18" fillId="0" borderId="23" xfId="1" applyNumberFormat="1" applyFont="1" applyBorder="1" applyAlignment="1" applyProtection="1">
      <alignment vertical="center" shrinkToFit="1"/>
    </xf>
    <xf numFmtId="176" fontId="18" fillId="0" borderId="116" xfId="1" applyNumberFormat="1" applyFont="1" applyBorder="1" applyAlignment="1" applyProtection="1">
      <alignment vertical="center" shrinkToFit="1"/>
    </xf>
    <xf numFmtId="176" fontId="18" fillId="0" borderId="39" xfId="1" applyNumberFormat="1" applyFont="1" applyFill="1" applyBorder="1" applyProtection="1">
      <alignment vertical="center"/>
      <protection locked="0"/>
    </xf>
    <xf numFmtId="176" fontId="18" fillId="0" borderId="37" xfId="1" applyNumberFormat="1" applyFont="1" applyBorder="1" applyAlignment="1" applyProtection="1">
      <alignment vertical="center" shrinkToFit="1"/>
    </xf>
    <xf numFmtId="179" fontId="18" fillId="0" borderId="37" xfId="1" applyNumberFormat="1" applyFont="1" applyBorder="1" applyAlignment="1" applyProtection="1">
      <alignment vertical="center" shrinkToFit="1"/>
    </xf>
    <xf numFmtId="179" fontId="18" fillId="0" borderId="36" xfId="1" applyNumberFormat="1" applyFont="1" applyBorder="1" applyAlignment="1" applyProtection="1">
      <alignment vertical="center" shrinkToFit="1"/>
    </xf>
    <xf numFmtId="176" fontId="18" fillId="0" borderId="38" xfId="1" applyNumberFormat="1" applyFont="1" applyBorder="1" applyAlignment="1" applyProtection="1">
      <alignment vertical="center" shrinkToFit="1"/>
    </xf>
    <xf numFmtId="176" fontId="18" fillId="0" borderId="29" xfId="1" applyNumberFormat="1" applyFont="1" applyBorder="1" applyAlignment="1" applyProtection="1">
      <alignment vertical="center" shrinkToFit="1"/>
    </xf>
    <xf numFmtId="176" fontId="18" fillId="0" borderId="0" xfId="1" applyNumberFormat="1" applyFont="1" applyBorder="1" applyAlignment="1" applyProtection="1">
      <alignment vertical="center" shrinkToFit="1"/>
    </xf>
    <xf numFmtId="176" fontId="18" fillId="0" borderId="39" xfId="1" applyNumberFormat="1" applyFont="1" applyBorder="1" applyAlignment="1" applyProtection="1">
      <alignment vertical="center" shrinkToFit="1"/>
    </xf>
    <xf numFmtId="0" fontId="20" fillId="0" borderId="0" xfId="1" applyFont="1" applyAlignment="1">
      <alignment vertical="center"/>
    </xf>
    <xf numFmtId="0" fontId="18" fillId="0" borderId="0" xfId="1" applyFont="1" applyFill="1" applyBorder="1" applyAlignment="1" applyProtection="1">
      <alignment horizontal="left" vertical="center" wrapText="1"/>
      <protection locked="0"/>
    </xf>
    <xf numFmtId="0" fontId="20" fillId="0" borderId="0" xfId="1" applyFont="1" applyAlignment="1">
      <alignment horizontal="left" vertical="center"/>
    </xf>
    <xf numFmtId="0" fontId="19" fillId="0" borderId="0" xfId="1" applyFont="1" applyFill="1" applyBorder="1" applyAlignment="1" applyProtection="1">
      <alignment horizontal="center" vertical="center"/>
      <protection locked="0"/>
    </xf>
    <xf numFmtId="0" fontId="19" fillId="0" borderId="0" xfId="1" applyFont="1" applyFill="1" applyBorder="1" applyAlignment="1" applyProtection="1">
      <alignment horizontal="right" vertical="center"/>
      <protection locked="0"/>
    </xf>
    <xf numFmtId="0" fontId="19" fillId="8" borderId="6" xfId="1" applyFont="1" applyFill="1" applyBorder="1" applyAlignment="1" applyProtection="1">
      <alignment horizontal="center" vertical="center"/>
      <protection locked="0"/>
    </xf>
    <xf numFmtId="0" fontId="19" fillId="0" borderId="13" xfId="1" applyFont="1" applyBorder="1">
      <alignment vertical="center"/>
    </xf>
    <xf numFmtId="0" fontId="18" fillId="8" borderId="32" xfId="1" applyFont="1" applyFill="1" applyBorder="1" applyAlignment="1" applyProtection="1">
      <alignment vertical="center" wrapText="1"/>
      <protection locked="0"/>
    </xf>
    <xf numFmtId="0" fontId="18" fillId="3" borderId="1" xfId="1" applyFont="1" applyFill="1" applyBorder="1" applyProtection="1">
      <alignment vertical="center"/>
      <protection locked="0"/>
    </xf>
    <xf numFmtId="0" fontId="19" fillId="3" borderId="33" xfId="1" applyFont="1" applyFill="1" applyBorder="1">
      <alignment vertical="center"/>
    </xf>
    <xf numFmtId="0" fontId="19" fillId="3" borderId="33" xfId="1" applyFont="1" applyFill="1" applyBorder="1" applyProtection="1">
      <alignment vertical="center"/>
      <protection locked="0"/>
    </xf>
    <xf numFmtId="0" fontId="18" fillId="13" borderId="1" xfId="1" applyFont="1" applyFill="1" applyBorder="1" applyProtection="1">
      <alignment vertical="center"/>
      <protection locked="0"/>
    </xf>
    <xf numFmtId="0" fontId="19" fillId="13" borderId="33" xfId="1" applyFont="1" applyFill="1" applyBorder="1">
      <alignment vertical="center"/>
    </xf>
    <xf numFmtId="0" fontId="19" fillId="13" borderId="34" xfId="1" applyFont="1" applyFill="1" applyBorder="1">
      <alignment vertical="center"/>
    </xf>
    <xf numFmtId="0" fontId="18" fillId="5" borderId="33" xfId="1" applyFont="1" applyFill="1" applyBorder="1">
      <alignment vertical="center"/>
    </xf>
    <xf numFmtId="0" fontId="19" fillId="5" borderId="33" xfId="1" applyFont="1" applyFill="1" applyBorder="1">
      <alignment vertical="center"/>
    </xf>
    <xf numFmtId="0" fontId="19" fillId="5" borderId="34" xfId="1" applyFont="1" applyFill="1" applyBorder="1">
      <alignment vertical="center"/>
    </xf>
    <xf numFmtId="0" fontId="19" fillId="8" borderId="6" xfId="1" applyFont="1" applyFill="1" applyBorder="1" applyAlignment="1" applyProtection="1">
      <alignment vertical="center"/>
      <protection locked="0"/>
    </xf>
    <xf numFmtId="0" fontId="18" fillId="8" borderId="33" xfId="1" applyFont="1" applyFill="1" applyBorder="1" applyAlignment="1" applyProtection="1">
      <alignment horizontal="center" vertical="center" wrapText="1"/>
      <protection locked="0"/>
    </xf>
    <xf numFmtId="0" fontId="18" fillId="8" borderId="34" xfId="1" applyFont="1" applyFill="1" applyBorder="1" applyAlignment="1" applyProtection="1">
      <alignment horizontal="center" vertical="center" wrapText="1"/>
      <protection locked="0"/>
    </xf>
    <xf numFmtId="0" fontId="18" fillId="8" borderId="31" xfId="1" applyFont="1" applyFill="1" applyBorder="1" applyAlignment="1" applyProtection="1">
      <alignment horizontal="center" vertical="center" wrapText="1"/>
      <protection locked="0"/>
    </xf>
    <xf numFmtId="0" fontId="18" fillId="8" borderId="32" xfId="1" applyFont="1" applyFill="1" applyBorder="1" applyAlignment="1" applyProtection="1">
      <alignment horizontal="center" vertical="center" wrapText="1"/>
      <protection locked="0"/>
    </xf>
    <xf numFmtId="0" fontId="18" fillId="8" borderId="5" xfId="1" applyFont="1" applyFill="1" applyBorder="1" applyAlignment="1" applyProtection="1">
      <alignment vertical="center"/>
      <protection locked="0"/>
    </xf>
    <xf numFmtId="0" fontId="18" fillId="8" borderId="32" xfId="1" applyFont="1" applyFill="1" applyBorder="1" applyAlignment="1" applyProtection="1">
      <alignment horizontal="center" vertical="center"/>
      <protection locked="0"/>
    </xf>
    <xf numFmtId="0" fontId="18" fillId="8" borderId="20" xfId="1" applyFont="1" applyFill="1" applyBorder="1" applyAlignment="1" applyProtection="1">
      <alignment horizontal="center" vertical="center"/>
      <protection locked="0"/>
    </xf>
    <xf numFmtId="0" fontId="18" fillId="8" borderId="61" xfId="1" applyFont="1" applyFill="1" applyBorder="1" applyAlignment="1" applyProtection="1">
      <alignment horizontal="center" vertical="center"/>
      <protection locked="0"/>
    </xf>
    <xf numFmtId="0" fontId="29" fillId="8" borderId="20" xfId="1" applyFont="1" applyFill="1" applyBorder="1" applyAlignment="1" applyProtection="1">
      <alignment horizontal="center" vertical="center" wrapText="1"/>
      <protection locked="0"/>
    </xf>
    <xf numFmtId="0" fontId="19" fillId="8" borderId="5" xfId="1" applyFont="1" applyFill="1" applyBorder="1" applyAlignment="1" applyProtection="1">
      <alignment vertical="center"/>
      <protection locked="0"/>
    </xf>
    <xf numFmtId="0" fontId="18" fillId="8" borderId="20" xfId="1" applyFont="1" applyFill="1" applyBorder="1" applyAlignment="1" applyProtection="1">
      <alignment vertical="center"/>
      <protection locked="0"/>
    </xf>
    <xf numFmtId="0" fontId="29" fillId="8" borderId="11" xfId="1" applyFont="1" applyFill="1" applyBorder="1" applyAlignment="1" applyProtection="1">
      <alignment horizontal="center" vertical="center" wrapText="1"/>
      <protection locked="0"/>
    </xf>
    <xf numFmtId="0" fontId="20" fillId="8" borderId="21" xfId="1" applyFont="1" applyFill="1" applyBorder="1" applyAlignment="1" applyProtection="1">
      <alignment horizontal="center" vertical="center"/>
      <protection locked="0"/>
    </xf>
    <xf numFmtId="0" fontId="20" fillId="8" borderId="30" xfId="1" applyFont="1" applyFill="1" applyBorder="1" applyAlignment="1" applyProtection="1">
      <alignment horizontal="center" vertical="center"/>
      <protection locked="0"/>
    </xf>
    <xf numFmtId="0" fontId="20" fillId="8" borderId="59" xfId="1" applyFont="1" applyFill="1" applyBorder="1" applyAlignment="1" applyProtection="1">
      <alignment horizontal="center" vertical="center"/>
      <protection locked="0"/>
    </xf>
    <xf numFmtId="0" fontId="19" fillId="8" borderId="11" xfId="1" applyFont="1" applyFill="1" applyBorder="1" applyAlignment="1" applyProtection="1">
      <alignment vertical="center"/>
      <protection locked="0"/>
    </xf>
    <xf numFmtId="0" fontId="18" fillId="8" borderId="21" xfId="1" applyFont="1" applyFill="1" applyBorder="1" applyAlignment="1" applyProtection="1">
      <alignment horizontal="center" vertical="center" wrapText="1"/>
      <protection locked="0"/>
    </xf>
    <xf numFmtId="0" fontId="18" fillId="8" borderId="11" xfId="1" applyFont="1" applyFill="1" applyBorder="1" applyAlignment="1" applyProtection="1">
      <alignment horizontal="center" vertical="center"/>
      <protection locked="0"/>
    </xf>
    <xf numFmtId="0" fontId="18" fillId="8" borderId="59" xfId="1" applyFont="1" applyFill="1" applyBorder="1" applyAlignment="1" applyProtection="1">
      <alignment horizontal="center" vertical="center"/>
      <protection locked="0"/>
    </xf>
    <xf numFmtId="176" fontId="18" fillId="8" borderId="11" xfId="1" applyNumberFormat="1" applyFont="1" applyFill="1" applyBorder="1" applyAlignment="1" applyProtection="1">
      <alignment horizontal="center" vertical="center" wrapText="1"/>
      <protection locked="0"/>
    </xf>
    <xf numFmtId="0" fontId="18" fillId="8" borderId="11" xfId="1" applyFont="1" applyFill="1" applyBorder="1" applyAlignment="1" applyProtection="1">
      <alignment horizontal="center" vertical="center" wrapText="1"/>
      <protection locked="0"/>
    </xf>
    <xf numFmtId="0" fontId="18" fillId="8" borderId="59" xfId="1" applyFont="1" applyFill="1" applyBorder="1" applyAlignment="1" applyProtection="1">
      <alignment horizontal="center" vertical="center" wrapText="1"/>
      <protection locked="0"/>
    </xf>
    <xf numFmtId="0" fontId="29" fillId="8" borderId="21" xfId="1" applyFont="1" applyFill="1" applyBorder="1" applyAlignment="1" applyProtection="1">
      <alignment horizontal="center" vertical="center" wrapText="1"/>
      <protection locked="0"/>
    </xf>
    <xf numFmtId="0" fontId="29" fillId="8" borderId="59" xfId="1" applyFont="1" applyFill="1" applyBorder="1" applyAlignment="1" applyProtection="1">
      <alignment horizontal="center" vertical="center" wrapText="1"/>
      <protection locked="0"/>
    </xf>
    <xf numFmtId="0" fontId="18" fillId="0" borderId="5" xfId="1" applyNumberFormat="1" applyFont="1" applyFill="1" applyBorder="1" applyAlignment="1" applyProtection="1">
      <alignment horizontal="center" vertical="center"/>
      <protection locked="0"/>
    </xf>
    <xf numFmtId="0" fontId="18" fillId="0" borderId="16" xfId="1" applyFont="1" applyFill="1" applyBorder="1" applyAlignment="1">
      <alignment horizontal="center" vertical="center"/>
    </xf>
    <xf numFmtId="0" fontId="18" fillId="0" borderId="16" xfId="1" applyFont="1" applyFill="1" applyBorder="1" applyAlignment="1" applyProtection="1">
      <alignment horizontal="center" vertical="center"/>
      <protection locked="0"/>
    </xf>
    <xf numFmtId="0" fontId="18" fillId="8" borderId="172" xfId="1" applyNumberFormat="1" applyFont="1" applyFill="1" applyBorder="1" applyAlignment="1" applyProtection="1">
      <alignment vertical="center"/>
      <protection locked="0"/>
    </xf>
    <xf numFmtId="0" fontId="18" fillId="8" borderId="77" xfId="1" applyNumberFormat="1" applyFont="1" applyFill="1" applyBorder="1" applyAlignment="1" applyProtection="1">
      <alignment vertical="center"/>
      <protection locked="0"/>
    </xf>
    <xf numFmtId="0" fontId="18" fillId="8" borderId="6" xfId="1" applyFont="1" applyFill="1" applyBorder="1" applyAlignment="1" applyProtection="1">
      <alignment horizontal="center" vertical="center"/>
      <protection locked="0"/>
    </xf>
    <xf numFmtId="0" fontId="18" fillId="8" borderId="5" xfId="1" applyNumberFormat="1" applyFont="1" applyFill="1" applyBorder="1" applyAlignment="1" applyProtection="1">
      <alignment vertical="center" wrapText="1"/>
      <protection locked="0"/>
    </xf>
    <xf numFmtId="0" fontId="18" fillId="8" borderId="6" xfId="1" applyNumberFormat="1" applyFont="1" applyFill="1" applyBorder="1" applyAlignment="1" applyProtection="1">
      <alignment vertical="center" wrapText="1"/>
      <protection locked="0"/>
    </xf>
    <xf numFmtId="0" fontId="18" fillId="8" borderId="5" xfId="1" applyNumberFormat="1" applyFont="1" applyFill="1" applyBorder="1" applyAlignment="1" applyProtection="1">
      <alignment vertical="center" wrapText="1" shrinkToFit="1"/>
      <protection locked="0"/>
    </xf>
    <xf numFmtId="0" fontId="18" fillId="3" borderId="5" xfId="1" applyFont="1" applyFill="1" applyBorder="1" applyAlignment="1" applyProtection="1">
      <alignment horizontal="right" vertical="center"/>
      <protection locked="0"/>
    </xf>
    <xf numFmtId="176" fontId="18" fillId="3" borderId="5" xfId="1" applyNumberFormat="1" applyFont="1" applyFill="1" applyBorder="1" applyAlignment="1" applyProtection="1">
      <alignment horizontal="right" vertical="center" shrinkToFit="1"/>
    </xf>
    <xf numFmtId="176" fontId="18" fillId="3" borderId="32" xfId="1" applyNumberFormat="1" applyFont="1" applyFill="1" applyBorder="1" applyAlignment="1" applyProtection="1">
      <alignment horizontal="right" vertical="center" shrinkToFit="1"/>
    </xf>
    <xf numFmtId="0" fontId="18" fillId="13" borderId="5" xfId="1" applyFont="1" applyFill="1" applyBorder="1" applyAlignment="1" applyProtection="1">
      <alignment horizontal="right" vertical="center"/>
      <protection locked="0"/>
    </xf>
    <xf numFmtId="176" fontId="18" fillId="13" borderId="5" xfId="1" applyNumberFormat="1" applyFont="1" applyFill="1" applyBorder="1" applyAlignment="1" applyProtection="1">
      <alignment horizontal="right" vertical="center" shrinkToFit="1"/>
    </xf>
    <xf numFmtId="176" fontId="18" fillId="13" borderId="32" xfId="1" applyNumberFormat="1" applyFont="1" applyFill="1" applyBorder="1" applyAlignment="1" applyProtection="1">
      <alignment horizontal="right" vertical="center" shrinkToFit="1"/>
    </xf>
    <xf numFmtId="186" fontId="18" fillId="13" borderId="32" xfId="1" applyNumberFormat="1" applyFont="1" applyFill="1" applyBorder="1" applyAlignment="1" applyProtection="1">
      <alignment horizontal="right" vertical="center" shrinkToFit="1"/>
    </xf>
    <xf numFmtId="179" fontId="18" fillId="13" borderId="32" xfId="1" applyNumberFormat="1" applyFont="1" applyFill="1" applyBorder="1" applyAlignment="1" applyProtection="1">
      <alignment horizontal="right" vertical="center" shrinkToFit="1"/>
    </xf>
    <xf numFmtId="181" fontId="18" fillId="13" borderId="5" xfId="1" applyNumberFormat="1" applyFont="1" applyFill="1" applyBorder="1" applyAlignment="1">
      <alignment horizontal="right" vertical="center" shrinkToFit="1"/>
    </xf>
    <xf numFmtId="176" fontId="18" fillId="5" borderId="5" xfId="1" applyNumberFormat="1" applyFont="1" applyFill="1" applyBorder="1" applyAlignment="1" applyProtection="1">
      <alignment horizontal="right" vertical="center" shrinkToFit="1"/>
    </xf>
    <xf numFmtId="176" fontId="18" fillId="5" borderId="32" xfId="1" applyNumberFormat="1" applyFont="1" applyFill="1" applyBorder="1" applyAlignment="1" applyProtection="1">
      <alignment horizontal="right" vertical="center" shrinkToFit="1"/>
    </xf>
    <xf numFmtId="0" fontId="35" fillId="0" borderId="0" xfId="1" applyFont="1">
      <alignment vertical="center"/>
    </xf>
    <xf numFmtId="187" fontId="20" fillId="0" borderId="6" xfId="1" applyNumberFormat="1" applyFont="1" applyFill="1" applyBorder="1" applyAlignment="1" applyProtection="1">
      <alignment horizontal="center" vertical="center"/>
      <protection locked="0"/>
    </xf>
    <xf numFmtId="49" fontId="18" fillId="13" borderId="32" xfId="1" applyNumberFormat="1" applyFont="1" applyFill="1" applyBorder="1" applyAlignment="1" applyProtection="1">
      <alignment horizontal="right" vertical="center" shrinkToFit="1"/>
    </xf>
    <xf numFmtId="176" fontId="18" fillId="13" borderId="6" xfId="1" applyNumberFormat="1" applyFont="1" applyFill="1" applyBorder="1" applyAlignment="1" applyProtection="1">
      <alignment horizontal="right" vertical="center" shrinkToFit="1"/>
    </xf>
    <xf numFmtId="0" fontId="18" fillId="3" borderId="6" xfId="1" applyFont="1" applyFill="1" applyBorder="1" applyAlignment="1" applyProtection="1">
      <alignment horizontal="right" vertical="center"/>
      <protection locked="0"/>
    </xf>
    <xf numFmtId="176" fontId="18" fillId="3" borderId="6" xfId="1" applyNumberFormat="1" applyFont="1" applyFill="1" applyBorder="1" applyAlignment="1" applyProtection="1">
      <alignment horizontal="right" vertical="center" shrinkToFit="1"/>
    </xf>
    <xf numFmtId="0" fontId="18" fillId="13" borderId="6" xfId="1" applyFont="1" applyFill="1" applyBorder="1" applyAlignment="1" applyProtection="1">
      <alignment horizontal="right" vertical="center"/>
      <protection locked="0"/>
    </xf>
    <xf numFmtId="186" fontId="18" fillId="13" borderId="6" xfId="1" applyNumberFormat="1" applyFont="1" applyFill="1" applyBorder="1" applyAlignment="1" applyProtection="1">
      <alignment horizontal="right" vertical="center" shrinkToFit="1"/>
    </xf>
    <xf numFmtId="179" fontId="18" fillId="13" borderId="6" xfId="1" applyNumberFormat="1" applyFont="1" applyFill="1" applyBorder="1" applyAlignment="1" applyProtection="1">
      <alignment horizontal="right" vertical="center" shrinkToFit="1"/>
    </xf>
    <xf numFmtId="181" fontId="18" fillId="13" borderId="6" xfId="1" applyNumberFormat="1" applyFont="1" applyFill="1" applyBorder="1" applyAlignment="1">
      <alignment horizontal="right" vertical="center" shrinkToFit="1"/>
    </xf>
    <xf numFmtId="176" fontId="18" fillId="5" borderId="6" xfId="1" applyNumberFormat="1" applyFont="1" applyFill="1" applyBorder="1" applyAlignment="1" applyProtection="1">
      <alignment horizontal="right" vertical="center" shrinkToFit="1"/>
    </xf>
    <xf numFmtId="0" fontId="21" fillId="0" borderId="0" xfId="1" applyNumberFormat="1" applyFont="1">
      <alignment vertical="center"/>
    </xf>
    <xf numFmtId="0" fontId="18" fillId="0" borderId="0" xfId="1" applyFont="1" applyAlignment="1" applyProtection="1">
      <alignment horizontal="right" vertical="center"/>
      <protection locked="0"/>
    </xf>
    <xf numFmtId="0" fontId="18" fillId="0" borderId="10" xfId="1" applyFont="1" applyBorder="1" applyAlignment="1" applyProtection="1">
      <alignment horizontal="center" vertical="center" wrapText="1"/>
      <protection locked="0"/>
    </xf>
    <xf numFmtId="0" fontId="29" fillId="9" borderId="166" xfId="1" applyFont="1" applyFill="1" applyBorder="1" applyProtection="1">
      <alignment vertical="center"/>
      <protection locked="0"/>
    </xf>
    <xf numFmtId="0" fontId="20" fillId="9" borderId="31" xfId="1" applyFont="1" applyFill="1" applyBorder="1" applyProtection="1">
      <alignment vertical="center"/>
      <protection locked="0"/>
    </xf>
    <xf numFmtId="176" fontId="18" fillId="0" borderId="14" xfId="1" applyNumberFormat="1" applyFont="1" applyBorder="1" applyAlignment="1" applyProtection="1">
      <alignment horizontal="right" vertical="center" wrapText="1"/>
      <protection locked="0"/>
    </xf>
    <xf numFmtId="0" fontId="29" fillId="3" borderId="166" xfId="1" applyFont="1" applyFill="1" applyBorder="1" applyProtection="1">
      <alignment vertical="center"/>
      <protection locked="0"/>
    </xf>
    <xf numFmtId="0" fontId="29" fillId="13" borderId="73" xfId="1" applyFont="1" applyFill="1" applyBorder="1" applyProtection="1">
      <alignment vertical="center"/>
      <protection locked="0"/>
    </xf>
    <xf numFmtId="0" fontId="29" fillId="5" borderId="49" xfId="1" applyFont="1" applyFill="1" applyBorder="1" applyAlignment="1" applyProtection="1">
      <alignment vertical="center"/>
      <protection locked="0"/>
    </xf>
    <xf numFmtId="0" fontId="20" fillId="5" borderId="0" xfId="1" applyFont="1" applyFill="1" applyBorder="1" applyAlignment="1" applyProtection="1">
      <alignment vertical="center" wrapText="1"/>
      <protection locked="0"/>
    </xf>
    <xf numFmtId="0" fontId="49" fillId="0" borderId="0" xfId="1" applyFont="1" applyBorder="1" applyAlignment="1" applyProtection="1">
      <alignment vertical="center" wrapText="1"/>
      <protection locked="0"/>
    </xf>
    <xf numFmtId="176" fontId="18" fillId="0" borderId="46" xfId="1" applyNumberFormat="1" applyFont="1" applyBorder="1" applyAlignment="1" applyProtection="1">
      <alignment vertical="center" shrinkToFit="1"/>
    </xf>
    <xf numFmtId="0" fontId="18" fillId="3" borderId="1" xfId="1" applyFont="1" applyFill="1" applyBorder="1" applyAlignment="1" applyProtection="1">
      <alignment horizontal="left" vertical="center"/>
      <protection locked="0"/>
    </xf>
    <xf numFmtId="0" fontId="18" fillId="13" borderId="1" xfId="1" applyFont="1" applyFill="1" applyBorder="1" applyAlignment="1" applyProtection="1">
      <alignment vertical="center"/>
      <protection locked="0"/>
    </xf>
    <xf numFmtId="0" fontId="21" fillId="0" borderId="61" xfId="1" applyFont="1" applyBorder="1">
      <alignment vertical="center"/>
    </xf>
    <xf numFmtId="0" fontId="21" fillId="0" borderId="32" xfId="1" applyFont="1" applyBorder="1">
      <alignment vertical="center"/>
    </xf>
    <xf numFmtId="0" fontId="29" fillId="9" borderId="21" xfId="1" applyFont="1" applyFill="1" applyBorder="1" applyAlignment="1" applyProtection="1">
      <alignment horizontal="center" vertical="center" wrapText="1"/>
      <protection locked="0"/>
    </xf>
    <xf numFmtId="38" fontId="66" fillId="0" borderId="59" xfId="3" applyFont="1" applyFill="1" applyBorder="1">
      <alignment vertical="center"/>
    </xf>
    <xf numFmtId="38" fontId="66" fillId="0" borderId="11" xfId="3" applyFont="1" applyFill="1" applyBorder="1">
      <alignment vertical="center"/>
    </xf>
    <xf numFmtId="0" fontId="18" fillId="8" borderId="5" xfId="1" applyNumberFormat="1" applyFont="1" applyFill="1" applyBorder="1" applyAlignment="1" applyProtection="1">
      <alignment vertical="center"/>
      <protection locked="0"/>
    </xf>
    <xf numFmtId="0" fontId="18" fillId="8" borderId="6" xfId="1" applyNumberFormat="1" applyFont="1" applyFill="1" applyBorder="1" applyAlignment="1" applyProtection="1">
      <alignment vertical="center"/>
      <protection locked="0"/>
    </xf>
    <xf numFmtId="176" fontId="18" fillId="9" borderId="32" xfId="1" applyNumberFormat="1" applyFont="1" applyFill="1" applyBorder="1" applyAlignment="1" applyProtection="1">
      <alignment horizontal="right" vertical="center" shrinkToFit="1"/>
    </xf>
    <xf numFmtId="38" fontId="35" fillId="5" borderId="6" xfId="3" applyFont="1" applyFill="1" applyBorder="1" applyAlignment="1">
      <alignment horizontal="right" vertical="center"/>
    </xf>
    <xf numFmtId="176" fontId="35" fillId="5" borderId="6" xfId="1" applyNumberFormat="1" applyFont="1" applyFill="1" applyBorder="1" applyAlignment="1">
      <alignment horizontal="right" vertical="center"/>
    </xf>
    <xf numFmtId="176" fontId="18" fillId="9" borderId="6" xfId="1" applyNumberFormat="1" applyFont="1" applyFill="1" applyBorder="1" applyAlignment="1" applyProtection="1">
      <alignment horizontal="right" vertical="center" shrinkToFit="1"/>
    </xf>
    <xf numFmtId="0" fontId="81" fillId="0" borderId="31" xfId="1" applyFont="1" applyBorder="1" applyAlignment="1">
      <alignment vertical="center" shrinkToFit="1"/>
    </xf>
    <xf numFmtId="0" fontId="81" fillId="0" borderId="5" xfId="1" applyFont="1" applyBorder="1" applyAlignment="1">
      <alignment vertical="center" shrinkToFit="1"/>
    </xf>
    <xf numFmtId="0" fontId="81" fillId="0" borderId="13" xfId="1" applyFont="1" applyBorder="1" applyAlignment="1">
      <alignment vertical="center" shrinkToFit="1"/>
    </xf>
    <xf numFmtId="0" fontId="81" fillId="0" borderId="11" xfId="1" applyFont="1" applyBorder="1" applyAlignment="1">
      <alignment vertical="center" shrinkToFit="1"/>
    </xf>
    <xf numFmtId="0" fontId="81" fillId="0" borderId="100" xfId="1" applyFont="1" applyBorder="1" applyAlignment="1">
      <alignment vertical="center" shrinkToFit="1"/>
    </xf>
    <xf numFmtId="0" fontId="81" fillId="0" borderId="21" xfId="1" applyFont="1" applyBorder="1" applyAlignment="1">
      <alignment vertical="center" shrinkToFit="1"/>
    </xf>
    <xf numFmtId="0" fontId="81" fillId="0" borderId="30" xfId="1" applyFont="1" applyBorder="1" applyAlignment="1">
      <alignment vertical="center" shrinkToFit="1"/>
    </xf>
    <xf numFmtId="0" fontId="81" fillId="0" borderId="56" xfId="1" applyFont="1" applyBorder="1" applyAlignment="1">
      <alignment vertical="center" shrinkToFit="1"/>
    </xf>
    <xf numFmtId="0" fontId="81" fillId="0" borderId="20" xfId="1" applyFont="1" applyBorder="1" applyAlignment="1">
      <alignment vertical="center" shrinkToFit="1"/>
    </xf>
    <xf numFmtId="0" fontId="81" fillId="0" borderId="110" xfId="1" applyFont="1" applyBorder="1" applyAlignment="1">
      <alignment vertical="center" shrinkToFit="1"/>
    </xf>
    <xf numFmtId="0" fontId="81" fillId="0" borderId="35" xfId="1" applyFont="1" applyBorder="1" applyAlignment="1">
      <alignment vertical="center" shrinkToFit="1"/>
    </xf>
    <xf numFmtId="0" fontId="81" fillId="0" borderId="111" xfId="1" applyFont="1" applyBorder="1" applyAlignment="1">
      <alignment vertical="center" shrinkToFit="1"/>
    </xf>
    <xf numFmtId="180" fontId="81" fillId="0" borderId="31" xfId="1" applyNumberFormat="1" applyFont="1" applyBorder="1" applyAlignment="1">
      <alignment vertical="center" shrinkToFit="1"/>
    </xf>
    <xf numFmtId="180" fontId="81" fillId="0" borderId="30" xfId="1" applyNumberFormat="1" applyFont="1" applyBorder="1" applyAlignment="1">
      <alignment vertical="center" shrinkToFit="1"/>
    </xf>
    <xf numFmtId="0" fontId="21" fillId="0" borderId="32" xfId="1" applyFont="1" applyFill="1" applyBorder="1">
      <alignment vertical="center"/>
    </xf>
    <xf numFmtId="0" fontId="21" fillId="0" borderId="59" xfId="1" applyFont="1" applyFill="1" applyBorder="1">
      <alignment vertical="center"/>
    </xf>
    <xf numFmtId="180" fontId="81" fillId="0" borderId="0" xfId="1" applyNumberFormat="1" applyFont="1" applyBorder="1" applyAlignment="1">
      <alignment vertical="center" shrinkToFit="1"/>
    </xf>
    <xf numFmtId="0" fontId="81" fillId="0" borderId="0" xfId="1" applyFont="1" applyBorder="1" applyAlignment="1">
      <alignment vertical="center" wrapText="1" shrinkToFit="1"/>
    </xf>
    <xf numFmtId="0" fontId="81" fillId="0" borderId="0" xfId="1" applyFont="1" applyFill="1" applyBorder="1" applyAlignment="1">
      <alignment vertical="center" wrapText="1" shrinkToFit="1"/>
    </xf>
    <xf numFmtId="0" fontId="18" fillId="14" borderId="66" xfId="1" applyFont="1" applyFill="1" applyBorder="1">
      <alignment vertical="center"/>
    </xf>
    <xf numFmtId="0" fontId="70" fillId="0" borderId="73" xfId="1" applyFont="1" applyFill="1" applyBorder="1" applyAlignment="1">
      <alignment horizontal="center" vertical="center" wrapText="1"/>
    </xf>
    <xf numFmtId="0" fontId="37" fillId="0" borderId="73" xfId="1" applyFont="1" applyFill="1" applyBorder="1" applyAlignment="1">
      <alignment horizontal="center" vertical="center"/>
    </xf>
    <xf numFmtId="0" fontId="27" fillId="0" borderId="0" xfId="1" applyFont="1" applyFill="1" applyBorder="1">
      <alignment vertical="center"/>
    </xf>
    <xf numFmtId="0" fontId="69" fillId="7" borderId="49" xfId="1" applyFont="1" applyFill="1" applyBorder="1" applyAlignment="1">
      <alignment horizontal="center" vertical="center"/>
    </xf>
    <xf numFmtId="0" fontId="32" fillId="0" borderId="0" xfId="1" applyFont="1" applyFill="1" applyBorder="1">
      <alignment vertical="center"/>
    </xf>
    <xf numFmtId="0" fontId="18" fillId="8" borderId="88" xfId="11" applyFont="1" applyFill="1" applyBorder="1" applyAlignment="1">
      <alignment vertical="center"/>
    </xf>
    <xf numFmtId="0" fontId="18" fillId="0" borderId="88" xfId="11" applyFont="1" applyBorder="1" applyAlignment="1">
      <alignment vertical="center"/>
    </xf>
    <xf numFmtId="0" fontId="18" fillId="8" borderId="91" xfId="11" applyFont="1" applyFill="1" applyBorder="1" applyAlignment="1">
      <alignment vertical="center"/>
    </xf>
    <xf numFmtId="0" fontId="18" fillId="0" borderId="91" xfId="11" applyFont="1" applyBorder="1" applyAlignment="1">
      <alignment vertical="center"/>
    </xf>
    <xf numFmtId="38" fontId="37" fillId="0" borderId="5" xfId="3" applyFont="1" applyFill="1" applyBorder="1">
      <alignment vertical="center"/>
    </xf>
    <xf numFmtId="38" fontId="37" fillId="0" borderId="11" xfId="3" applyFont="1" applyFill="1" applyBorder="1">
      <alignment vertical="center"/>
    </xf>
    <xf numFmtId="38" fontId="37" fillId="0" borderId="20" xfId="3" applyFont="1" applyFill="1" applyBorder="1">
      <alignment vertical="center"/>
    </xf>
    <xf numFmtId="38" fontId="37" fillId="0" borderId="0" xfId="3" applyFont="1">
      <alignment vertical="center"/>
    </xf>
    <xf numFmtId="38" fontId="37" fillId="0" borderId="30" xfId="3" applyFont="1" applyBorder="1">
      <alignment vertical="center"/>
    </xf>
    <xf numFmtId="0" fontId="10" fillId="2" borderId="6" xfId="1" applyFont="1" applyFill="1" applyBorder="1" applyAlignment="1">
      <alignment vertical="center"/>
    </xf>
    <xf numFmtId="0" fontId="61" fillId="0" borderId="0" xfId="1" applyFont="1" applyFill="1" applyBorder="1" applyAlignment="1">
      <alignment horizontal="center" vertical="center"/>
    </xf>
    <xf numFmtId="0" fontId="29" fillId="8" borderId="60" xfId="1" applyFont="1" applyFill="1" applyBorder="1" applyAlignment="1">
      <alignment horizontal="left" vertical="center" wrapText="1"/>
    </xf>
    <xf numFmtId="0" fontId="29" fillId="8" borderId="131" xfId="1" applyFont="1" applyFill="1" applyBorder="1" applyAlignment="1">
      <alignment horizontal="left" vertical="center" wrapText="1"/>
    </xf>
    <xf numFmtId="0" fontId="29" fillId="8" borderId="60" xfId="1" applyFont="1" applyFill="1" applyBorder="1" applyAlignment="1">
      <alignment vertical="center" wrapText="1"/>
    </xf>
    <xf numFmtId="0" fontId="29" fillId="8" borderId="66" xfId="1" applyFont="1" applyFill="1" applyBorder="1" applyAlignment="1">
      <alignment vertical="center" wrapText="1"/>
    </xf>
    <xf numFmtId="0" fontId="29" fillId="8" borderId="69" xfId="1" applyFont="1" applyFill="1" applyBorder="1" applyAlignment="1">
      <alignment vertical="center" wrapText="1"/>
    </xf>
    <xf numFmtId="0" fontId="18" fillId="0" borderId="59" xfId="1" applyFont="1" applyFill="1" applyBorder="1" applyAlignment="1">
      <alignment vertical="center" wrapText="1"/>
    </xf>
    <xf numFmtId="0" fontId="29" fillId="0" borderId="0" xfId="1" applyFont="1" applyFill="1" applyBorder="1" applyAlignment="1">
      <alignment vertical="center" wrapText="1"/>
    </xf>
    <xf numFmtId="2" fontId="43" fillId="0" borderId="0" xfId="1" applyNumberFormat="1" applyFont="1" applyBorder="1" applyAlignment="1">
      <alignment horizontal="center" vertical="center" shrinkToFit="1"/>
    </xf>
    <xf numFmtId="0" fontId="20" fillId="0" borderId="31" xfId="1" applyFont="1" applyFill="1" applyBorder="1" applyAlignment="1">
      <alignment horizontal="center" vertical="center"/>
    </xf>
    <xf numFmtId="0" fontId="29" fillId="0" borderId="0" xfId="1" applyFont="1" applyFill="1" applyBorder="1" applyAlignment="1">
      <alignment horizontal="left" vertical="center" wrapText="1"/>
    </xf>
    <xf numFmtId="0" fontId="10" fillId="0" borderId="0" xfId="1" applyFont="1" applyAlignment="1">
      <alignment horizontal="left" vertical="top" wrapText="1"/>
    </xf>
    <xf numFmtId="0" fontId="10" fillId="0" borderId="5" xfId="1" applyFont="1" applyBorder="1" applyAlignment="1">
      <alignment horizontal="left" vertical="center"/>
    </xf>
    <xf numFmtId="0" fontId="29" fillId="0" borderId="0" xfId="1" applyFont="1" applyFill="1" applyAlignment="1">
      <alignment horizontal="left" vertical="top" wrapText="1"/>
    </xf>
    <xf numFmtId="0" fontId="75" fillId="8" borderId="66" xfId="1" applyFont="1" applyFill="1" applyBorder="1" applyAlignment="1">
      <alignment vertical="center" wrapText="1"/>
    </xf>
    <xf numFmtId="0" fontId="36" fillId="0" borderId="0" xfId="1" applyFont="1" applyBorder="1" applyAlignment="1">
      <alignment horizontal="left" vertical="center"/>
    </xf>
    <xf numFmtId="0" fontId="29" fillId="0" borderId="0" xfId="1" applyFont="1" applyFill="1" applyBorder="1" applyAlignment="1">
      <alignment horizontal="left" vertical="top" wrapText="1"/>
    </xf>
    <xf numFmtId="0" fontId="35" fillId="0" borderId="81" xfId="11" applyFont="1" applyFill="1" applyBorder="1" applyAlignment="1">
      <alignment vertical="center"/>
    </xf>
    <xf numFmtId="0" fontId="35" fillId="0" borderId="85" xfId="11" applyFont="1" applyFill="1" applyBorder="1" applyAlignment="1">
      <alignment vertical="center"/>
    </xf>
    <xf numFmtId="0" fontId="18" fillId="8" borderId="61" xfId="0" applyFont="1" applyFill="1" applyBorder="1" applyAlignment="1">
      <alignment vertical="center"/>
    </xf>
    <xf numFmtId="181" fontId="37" fillId="0" borderId="11" xfId="0" applyNumberFormat="1" applyFont="1" applyBorder="1" applyAlignment="1">
      <alignment vertical="center"/>
    </xf>
    <xf numFmtId="181" fontId="37" fillId="0" borderId="30" xfId="0" applyNumberFormat="1" applyFont="1" applyBorder="1" applyAlignment="1">
      <alignment vertical="center"/>
    </xf>
    <xf numFmtId="181" fontId="37" fillId="0" borderId="5" xfId="0" applyNumberFormat="1" applyFont="1" applyBorder="1" applyAlignment="1">
      <alignment vertical="center"/>
    </xf>
    <xf numFmtId="181" fontId="37" fillId="0" borderId="31" xfId="0" applyNumberFormat="1" applyFont="1" applyBorder="1" applyAlignment="1">
      <alignment vertical="center"/>
    </xf>
    <xf numFmtId="0" fontId="37" fillId="0" borderId="31" xfId="0" applyFont="1" applyBorder="1" applyAlignment="1">
      <alignment vertical="center"/>
    </xf>
    <xf numFmtId="181" fontId="37" fillId="0" borderId="101" xfId="0" applyNumberFormat="1" applyFont="1" applyBorder="1" applyAlignment="1">
      <alignment vertical="center"/>
    </xf>
    <xf numFmtId="181" fontId="37" fillId="0" borderId="69" xfId="0" applyNumberFormat="1" applyFont="1" applyBorder="1" applyAlignment="1">
      <alignment vertical="center"/>
    </xf>
    <xf numFmtId="0" fontId="37" fillId="0" borderId="30" xfId="0" applyFont="1" applyBorder="1" applyAlignment="1">
      <alignment horizontal="right" vertical="center"/>
    </xf>
    <xf numFmtId="0" fontId="37" fillId="4" borderId="2" xfId="0" applyFont="1" applyFill="1" applyBorder="1" applyAlignment="1">
      <alignment vertical="center"/>
    </xf>
    <xf numFmtId="0" fontId="37" fillId="4" borderId="86" xfId="0" applyFont="1" applyFill="1" applyBorder="1" applyAlignment="1">
      <alignment vertical="center"/>
    </xf>
    <xf numFmtId="0" fontId="37" fillId="0" borderId="58" xfId="0" applyFont="1" applyBorder="1" applyAlignment="1">
      <alignment vertical="center"/>
    </xf>
    <xf numFmtId="181" fontId="37" fillId="0" borderId="110" xfId="0" applyNumberFormat="1" applyFont="1" applyBorder="1" applyAlignment="1">
      <alignment vertical="center"/>
    </xf>
    <xf numFmtId="181" fontId="37" fillId="0" borderId="60" xfId="0" applyNumberFormat="1" applyFont="1" applyBorder="1" applyAlignment="1">
      <alignment vertical="center"/>
    </xf>
    <xf numFmtId="0" fontId="37" fillId="0" borderId="0" xfId="0" applyFont="1" applyAlignment="1">
      <alignment vertical="center"/>
    </xf>
    <xf numFmtId="181" fontId="37" fillId="0" borderId="20" xfId="0" applyNumberFormat="1" applyFont="1" applyBorder="1" applyAlignment="1">
      <alignment vertical="center"/>
    </xf>
    <xf numFmtId="181" fontId="37" fillId="0" borderId="0" xfId="0" applyNumberFormat="1" applyFont="1" applyAlignment="1">
      <alignment vertical="center"/>
    </xf>
    <xf numFmtId="0" fontId="37" fillId="0" borderId="30" xfId="0" applyFont="1" applyBorder="1" applyAlignment="1">
      <alignment vertical="center"/>
    </xf>
    <xf numFmtId="0" fontId="37" fillId="4" borderId="19" xfId="0" applyFont="1" applyFill="1" applyBorder="1" applyAlignment="1">
      <alignment vertical="center"/>
    </xf>
    <xf numFmtId="0" fontId="37" fillId="4" borderId="4" xfId="0" applyFont="1" applyFill="1" applyBorder="1" applyAlignment="1">
      <alignment vertical="center"/>
    </xf>
    <xf numFmtId="176" fontId="35" fillId="0" borderId="33" xfId="14" applyNumberFormat="1" applyFont="1" applyFill="1" applyBorder="1">
      <alignment vertical="center"/>
    </xf>
    <xf numFmtId="0" fontId="10" fillId="2" borderId="48" xfId="14" applyFont="1" applyFill="1" applyBorder="1" applyAlignment="1">
      <alignment vertical="center"/>
    </xf>
    <xf numFmtId="0" fontId="10" fillId="2" borderId="8" xfId="14" applyFont="1" applyFill="1" applyBorder="1" applyAlignment="1">
      <alignment vertical="center" wrapText="1"/>
    </xf>
    <xf numFmtId="0" fontId="10" fillId="2" borderId="6" xfId="14" applyFont="1" applyFill="1" applyBorder="1" applyAlignment="1">
      <alignment vertical="center"/>
    </xf>
    <xf numFmtId="0" fontId="10" fillId="2" borderId="6" xfId="14" applyFont="1" applyFill="1" applyBorder="1" applyAlignment="1">
      <alignment vertical="center" wrapText="1"/>
    </xf>
    <xf numFmtId="0" fontId="12" fillId="2" borderId="6" xfId="14" applyFont="1" applyFill="1" applyBorder="1" applyAlignment="1">
      <alignment vertical="center" wrapText="1"/>
    </xf>
    <xf numFmtId="0" fontId="12" fillId="2" borderId="1" xfId="14" applyFont="1" applyFill="1" applyBorder="1" applyAlignment="1">
      <alignment vertical="center"/>
    </xf>
    <xf numFmtId="0" fontId="10" fillId="2" borderId="33" xfId="14" applyFont="1" applyFill="1" applyBorder="1" applyAlignment="1">
      <alignment vertical="center"/>
    </xf>
    <xf numFmtId="0" fontId="12" fillId="2" borderId="33" xfId="14" applyFont="1" applyFill="1" applyBorder="1" applyAlignment="1">
      <alignment vertical="center"/>
    </xf>
    <xf numFmtId="0" fontId="10" fillId="2" borderId="34" xfId="14" applyFont="1" applyFill="1" applyBorder="1" applyAlignment="1">
      <alignment vertical="center"/>
    </xf>
    <xf numFmtId="0" fontId="10" fillId="2" borderId="1" xfId="14" applyFont="1" applyFill="1" applyBorder="1" applyAlignment="1">
      <alignment vertical="center"/>
    </xf>
    <xf numFmtId="0" fontId="10" fillId="2" borderId="27" xfId="1" applyFont="1" applyFill="1" applyBorder="1" applyAlignment="1">
      <alignment vertical="center"/>
    </xf>
    <xf numFmtId="0" fontId="10" fillId="2" borderId="28" xfId="1" applyFont="1" applyFill="1" applyBorder="1" applyAlignment="1">
      <alignment vertical="center"/>
    </xf>
    <xf numFmtId="0" fontId="10" fillId="2" borderId="54" xfId="1" applyFont="1" applyFill="1" applyBorder="1" applyAlignment="1">
      <alignment vertical="center"/>
    </xf>
    <xf numFmtId="0" fontId="10" fillId="2" borderId="55" xfId="1" applyFont="1" applyFill="1" applyBorder="1" applyAlignment="1">
      <alignment vertical="center"/>
    </xf>
    <xf numFmtId="0" fontId="4" fillId="0" borderId="0" xfId="1" applyAlignment="1">
      <alignment horizontal="left" vertical="top" wrapText="1"/>
    </xf>
    <xf numFmtId="0" fontId="10" fillId="2" borderId="6" xfId="1" applyFont="1" applyFill="1" applyBorder="1" applyAlignment="1">
      <alignment vertical="center"/>
    </xf>
    <xf numFmtId="0" fontId="10" fillId="2" borderId="1" xfId="1" applyFont="1" applyFill="1" applyBorder="1" applyAlignment="1">
      <alignment vertical="center"/>
    </xf>
    <xf numFmtId="0" fontId="10" fillId="2" borderId="33" xfId="1" applyFont="1" applyFill="1" applyBorder="1" applyAlignment="1">
      <alignment vertical="center"/>
    </xf>
    <xf numFmtId="0" fontId="10" fillId="2" borderId="34" xfId="1" applyFont="1" applyFill="1" applyBorder="1" applyAlignment="1">
      <alignment vertical="center"/>
    </xf>
    <xf numFmtId="0" fontId="12" fillId="2" borderId="1" xfId="1" applyFont="1" applyFill="1" applyBorder="1" applyAlignment="1">
      <alignment vertical="center"/>
    </xf>
    <xf numFmtId="0" fontId="12" fillId="2" borderId="33" xfId="1" applyFont="1" applyFill="1" applyBorder="1" applyAlignment="1">
      <alignment vertical="center"/>
    </xf>
    <xf numFmtId="0" fontId="12" fillId="2" borderId="34" xfId="1" applyFont="1" applyFill="1" applyBorder="1" applyAlignment="1">
      <alignment vertical="center"/>
    </xf>
    <xf numFmtId="0" fontId="12" fillId="2" borderId="1" xfId="1" applyFont="1" applyFill="1" applyBorder="1" applyAlignment="1">
      <alignment horizontal="left" vertical="center"/>
    </xf>
    <xf numFmtId="0" fontId="12" fillId="2" borderId="33" xfId="1" applyFont="1" applyFill="1" applyBorder="1" applyAlignment="1">
      <alignment horizontal="left" vertical="center"/>
    </xf>
    <xf numFmtId="0" fontId="12" fillId="2" borderId="34" xfId="1" applyFont="1" applyFill="1" applyBorder="1" applyAlignment="1">
      <alignment horizontal="left" vertical="center"/>
    </xf>
    <xf numFmtId="0" fontId="12" fillId="2" borderId="6" xfId="1" applyFont="1" applyFill="1" applyBorder="1" applyAlignment="1">
      <alignment vertical="center"/>
    </xf>
    <xf numFmtId="0" fontId="10" fillId="0" borderId="20" xfId="1" applyFont="1" applyBorder="1" applyAlignment="1">
      <alignment horizontal="center" vertical="center" wrapText="1"/>
    </xf>
    <xf numFmtId="0" fontId="10" fillId="0" borderId="20" xfId="1" applyFont="1" applyBorder="1" applyAlignment="1">
      <alignment horizontal="center" vertical="center"/>
    </xf>
    <xf numFmtId="0" fontId="10" fillId="2" borderId="9" xfId="1" applyFont="1" applyFill="1" applyBorder="1" applyAlignment="1">
      <alignment vertical="center"/>
    </xf>
    <xf numFmtId="0" fontId="10" fillId="2" borderId="43" xfId="1" applyFont="1" applyFill="1" applyBorder="1" applyAlignment="1">
      <alignment vertical="center"/>
    </xf>
    <xf numFmtId="0" fontId="10" fillId="2" borderId="44" xfId="1" applyFont="1" applyFill="1" applyBorder="1" applyAlignment="1">
      <alignment vertical="center"/>
    </xf>
    <xf numFmtId="0" fontId="10" fillId="2" borderId="45" xfId="1" applyFont="1" applyFill="1" applyBorder="1" applyAlignment="1">
      <alignment vertical="center"/>
    </xf>
    <xf numFmtId="0" fontId="10" fillId="2" borderId="46" xfId="1" applyFont="1" applyFill="1" applyBorder="1" applyAlignment="1">
      <alignment vertical="center"/>
    </xf>
    <xf numFmtId="0" fontId="10" fillId="2" borderId="47" xfId="1" applyFont="1" applyFill="1" applyBorder="1" applyAlignment="1">
      <alignment vertical="center"/>
    </xf>
    <xf numFmtId="0" fontId="14" fillId="0" borderId="30" xfId="1" applyFont="1" applyBorder="1" applyAlignment="1">
      <alignment horizontal="left" vertical="top" wrapText="1"/>
    </xf>
    <xf numFmtId="0" fontId="10" fillId="0" borderId="5" xfId="1" applyFont="1" applyBorder="1" applyAlignment="1">
      <alignment horizontal="center" vertical="center"/>
    </xf>
    <xf numFmtId="0" fontId="10" fillId="0" borderId="11" xfId="1" applyFont="1" applyBorder="1" applyAlignment="1">
      <alignment horizontal="center" vertical="center"/>
    </xf>
    <xf numFmtId="0" fontId="10" fillId="0" borderId="31" xfId="1" applyFont="1" applyBorder="1" applyAlignment="1">
      <alignment horizontal="center" vertical="center"/>
    </xf>
    <xf numFmtId="0" fontId="10" fillId="0" borderId="32" xfId="1" applyFont="1" applyBorder="1" applyAlignment="1">
      <alignment horizontal="center" vertical="center"/>
    </xf>
    <xf numFmtId="0" fontId="10" fillId="0" borderId="36" xfId="1" applyFont="1" applyBorder="1" applyAlignment="1">
      <alignment horizontal="center" vertical="center"/>
    </xf>
    <xf numFmtId="0" fontId="10" fillId="0" borderId="37" xfId="1" applyFont="1" applyBorder="1" applyAlignment="1">
      <alignment horizontal="center" vertical="center"/>
    </xf>
    <xf numFmtId="0" fontId="10" fillId="0" borderId="13" xfId="1" applyFont="1" applyBorder="1" applyAlignment="1">
      <alignment horizontal="center" vertical="center"/>
    </xf>
    <xf numFmtId="0" fontId="10" fillId="0" borderId="38" xfId="1" applyFont="1" applyBorder="1" applyAlignment="1">
      <alignment horizontal="center" vertical="center"/>
    </xf>
    <xf numFmtId="0" fontId="10" fillId="0" borderId="1" xfId="1" applyFont="1" applyBorder="1" applyAlignment="1">
      <alignment horizontal="center" vertical="center" wrapText="1"/>
    </xf>
    <xf numFmtId="0" fontId="10" fillId="0" borderId="33" xfId="1" applyFont="1" applyBorder="1" applyAlignment="1">
      <alignment horizontal="center" vertical="center" wrapText="1"/>
    </xf>
    <xf numFmtId="0" fontId="10" fillId="0" borderId="34" xfId="1" applyFont="1" applyBorder="1" applyAlignment="1">
      <alignment horizontal="center" vertical="center" wrapText="1"/>
    </xf>
    <xf numFmtId="0" fontId="10" fillId="0" borderId="39" xfId="1" applyFont="1" applyBorder="1" applyAlignment="1">
      <alignment horizontal="center" vertical="center"/>
    </xf>
    <xf numFmtId="0" fontId="10" fillId="0" borderId="5" xfId="1" applyFont="1" applyBorder="1" applyAlignment="1">
      <alignment horizontal="center" vertical="center" wrapText="1"/>
    </xf>
    <xf numFmtId="0" fontId="10" fillId="0" borderId="39" xfId="1" applyFont="1" applyBorder="1" applyAlignment="1">
      <alignment horizontal="center" vertical="center" wrapText="1"/>
    </xf>
    <xf numFmtId="0" fontId="10" fillId="0" borderId="6" xfId="1" applyFont="1" applyBorder="1" applyAlignment="1">
      <alignment horizontal="left" vertical="center"/>
    </xf>
    <xf numFmtId="0" fontId="10" fillId="0" borderId="1" xfId="1" applyFont="1" applyBorder="1" applyAlignment="1">
      <alignment horizontal="left" vertical="center"/>
    </xf>
    <xf numFmtId="0" fontId="4" fillId="2" borderId="25" xfId="1" applyFill="1" applyBorder="1" applyAlignment="1">
      <alignment horizontal="left" vertical="center"/>
    </xf>
    <xf numFmtId="0" fontId="4" fillId="2" borderId="11" xfId="1" applyFill="1" applyBorder="1" applyAlignment="1">
      <alignment horizontal="left" vertical="center"/>
    </xf>
    <xf numFmtId="0" fontId="4" fillId="2" borderId="21" xfId="1" applyFill="1" applyBorder="1" applyAlignment="1">
      <alignment horizontal="left" vertical="center"/>
    </xf>
    <xf numFmtId="0" fontId="4" fillId="2" borderId="22" xfId="1" applyFill="1" applyBorder="1" applyAlignment="1">
      <alignment horizontal="left" vertical="center"/>
    </xf>
    <xf numFmtId="0" fontId="4" fillId="2" borderId="12" xfId="1" applyFill="1" applyBorder="1" applyAlignment="1">
      <alignment horizontal="left" vertical="center"/>
    </xf>
    <xf numFmtId="0" fontId="4" fillId="2" borderId="6" xfId="1" applyFill="1" applyBorder="1" applyAlignment="1">
      <alignment horizontal="left" vertical="center"/>
    </xf>
    <xf numFmtId="0" fontId="4" fillId="2" borderId="1" xfId="1" applyFill="1" applyBorder="1" applyAlignment="1">
      <alignment horizontal="left" vertical="center"/>
    </xf>
    <xf numFmtId="0" fontId="4" fillId="2" borderId="23" xfId="1" applyFill="1" applyBorder="1" applyAlignment="1">
      <alignment horizontal="left" vertical="center"/>
    </xf>
    <xf numFmtId="0" fontId="13" fillId="2" borderId="26" xfId="2" applyFill="1" applyBorder="1" applyAlignment="1">
      <alignment horizontal="left" vertical="center"/>
    </xf>
    <xf numFmtId="0" fontId="4" fillId="2" borderId="27" xfId="1" applyFill="1" applyBorder="1" applyAlignment="1">
      <alignment horizontal="left" vertical="center"/>
    </xf>
    <xf numFmtId="0" fontId="4" fillId="2" borderId="28" xfId="1" applyFill="1" applyBorder="1" applyAlignment="1">
      <alignment horizontal="left" vertical="center"/>
    </xf>
    <xf numFmtId="0" fontId="4" fillId="2" borderId="29" xfId="1" applyFill="1" applyBorder="1" applyAlignment="1">
      <alignment horizontal="left" vertical="center"/>
    </xf>
    <xf numFmtId="0" fontId="4" fillId="2" borderId="24" xfId="1" applyFill="1" applyBorder="1" applyAlignment="1">
      <alignment horizontal="left" vertical="center"/>
    </xf>
    <xf numFmtId="0" fontId="4" fillId="2" borderId="5" xfId="1" applyFill="1" applyBorder="1" applyAlignment="1">
      <alignment horizontal="left" vertical="center"/>
    </xf>
    <xf numFmtId="0" fontId="4" fillId="2" borderId="13" xfId="1" applyFill="1" applyBorder="1" applyAlignment="1">
      <alignment horizontal="left" vertical="center"/>
    </xf>
    <xf numFmtId="0" fontId="4" fillId="2" borderId="14" xfId="1" applyFill="1" applyBorder="1" applyAlignment="1">
      <alignment horizontal="left" vertical="center"/>
    </xf>
    <xf numFmtId="0" fontId="10" fillId="0" borderId="5" xfId="1" applyFont="1" applyBorder="1" applyAlignment="1">
      <alignment vertical="center" wrapText="1" shrinkToFit="1"/>
    </xf>
    <xf numFmtId="0" fontId="10" fillId="0" borderId="11" xfId="1" applyFont="1" applyBorder="1" applyAlignment="1">
      <alignment vertical="center" wrapText="1" shrinkToFit="1"/>
    </xf>
    <xf numFmtId="0" fontId="10" fillId="0" borderId="6" xfId="1" applyFont="1" applyBorder="1" applyAlignment="1">
      <alignment vertical="center"/>
    </xf>
    <xf numFmtId="0" fontId="10" fillId="2" borderId="12" xfId="1" applyFont="1" applyFill="1" applyBorder="1" applyAlignment="1">
      <alignment horizontal="left" vertical="center"/>
    </xf>
    <xf numFmtId="0" fontId="10" fillId="2" borderId="6" xfId="1" applyFont="1" applyFill="1" applyBorder="1" applyAlignment="1">
      <alignment horizontal="left" vertical="center"/>
    </xf>
    <xf numFmtId="0" fontId="10" fillId="2" borderId="11"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22" xfId="1" applyFont="1" applyFill="1" applyBorder="1" applyAlignment="1">
      <alignment horizontal="left" vertical="center"/>
    </xf>
    <xf numFmtId="0" fontId="10" fillId="2" borderId="1" xfId="1" applyFont="1" applyFill="1" applyBorder="1" applyAlignment="1">
      <alignment horizontal="left" vertical="center"/>
    </xf>
    <xf numFmtId="0" fontId="10" fillId="2" borderId="23" xfId="1" applyFont="1" applyFill="1" applyBorder="1" applyAlignment="1">
      <alignment horizontal="left" vertical="center"/>
    </xf>
    <xf numFmtId="0" fontId="10" fillId="2" borderId="2" xfId="1" applyFont="1" applyFill="1" applyBorder="1" applyAlignment="1">
      <alignment horizontal="left" vertical="center"/>
    </xf>
    <xf numFmtId="0" fontId="10" fillId="2" borderId="3" xfId="1" applyFont="1" applyFill="1" applyBorder="1" applyAlignment="1">
      <alignment horizontal="left" vertical="center"/>
    </xf>
    <xf numFmtId="0" fontId="10" fillId="2" borderId="4" xfId="1" applyFont="1" applyFill="1" applyBorder="1" applyAlignment="1">
      <alignment horizontal="left" vertical="center"/>
    </xf>
    <xf numFmtId="0" fontId="12" fillId="0" borderId="0" xfId="1" applyFont="1" applyAlignment="1">
      <alignment horizontal="left" vertical="center" wrapText="1"/>
    </xf>
    <xf numFmtId="0" fontId="10" fillId="2" borderId="7" xfId="1" applyFont="1" applyFill="1" applyBorder="1" applyAlignment="1">
      <alignment horizontal="left" vertical="center"/>
    </xf>
    <xf numFmtId="0" fontId="10" fillId="2" borderId="8" xfId="1" applyFont="1" applyFill="1" applyBorder="1" applyAlignment="1">
      <alignment horizontal="left" vertical="center"/>
    </xf>
    <xf numFmtId="0" fontId="10" fillId="2" borderId="9" xfId="1" applyFont="1" applyFill="1" applyBorder="1" applyAlignment="1">
      <alignment horizontal="left" vertical="center"/>
    </xf>
    <xf numFmtId="0" fontId="10" fillId="2" borderId="10" xfId="1" applyFont="1" applyFill="1" applyBorder="1" applyAlignment="1">
      <alignment horizontal="left" vertical="center"/>
    </xf>
    <xf numFmtId="0" fontId="10" fillId="2" borderId="5" xfId="1" applyFont="1" applyFill="1" applyBorder="1" applyAlignment="1">
      <alignment horizontal="left" vertical="center"/>
    </xf>
    <xf numFmtId="0" fontId="10" fillId="2" borderId="13" xfId="1" applyFont="1" applyFill="1" applyBorder="1" applyAlignment="1">
      <alignment horizontal="left" vertical="center"/>
    </xf>
    <xf numFmtId="0" fontId="10" fillId="2" borderId="14" xfId="1" applyFont="1" applyFill="1" applyBorder="1" applyAlignment="1">
      <alignment horizontal="left" vertical="center"/>
    </xf>
    <xf numFmtId="0" fontId="59" fillId="0" borderId="0" xfId="1" applyFont="1" applyFill="1" applyBorder="1" applyAlignment="1">
      <alignment horizontal="center" vertical="center" wrapText="1"/>
    </xf>
    <xf numFmtId="0" fontId="28" fillId="0" borderId="0" xfId="1" applyFont="1" applyFill="1" applyBorder="1" applyAlignment="1">
      <alignment horizontal="center" vertical="center"/>
    </xf>
    <xf numFmtId="0" fontId="59" fillId="2" borderId="0" xfId="1" applyFont="1" applyFill="1" applyBorder="1" applyAlignment="1" applyProtection="1">
      <alignment vertical="center" shrinkToFit="1"/>
      <protection locked="0"/>
    </xf>
    <xf numFmtId="0" fontId="28" fillId="0" borderId="0" xfId="1" applyFont="1" applyFill="1" applyBorder="1" applyAlignment="1" applyProtection="1">
      <alignment horizontal="center" vertical="center" shrinkToFit="1"/>
      <protection locked="0"/>
    </xf>
    <xf numFmtId="0" fontId="61" fillId="0" borderId="0" xfId="1" applyFont="1" applyFill="1" applyBorder="1" applyAlignment="1">
      <alignment horizontal="center" vertical="center"/>
    </xf>
    <xf numFmtId="0" fontId="29" fillId="8" borderId="0" xfId="1" applyFont="1" applyFill="1" applyAlignment="1">
      <alignment horizontal="left" vertical="center" wrapText="1"/>
    </xf>
    <xf numFmtId="0" fontId="59" fillId="8" borderId="0" xfId="1" applyFont="1" applyFill="1" applyBorder="1" applyAlignment="1">
      <alignment horizontal="left" vertical="center" wrapText="1"/>
    </xf>
    <xf numFmtId="0" fontId="59" fillId="8" borderId="64" xfId="1" applyFont="1" applyFill="1" applyBorder="1" applyAlignment="1">
      <alignment horizontal="left" vertical="center" wrapText="1"/>
    </xf>
    <xf numFmtId="0" fontId="59" fillId="2" borderId="0" xfId="1" applyFont="1" applyFill="1" applyBorder="1" applyAlignment="1" applyProtection="1">
      <alignment horizontal="center" vertical="center"/>
      <protection locked="0"/>
    </xf>
    <xf numFmtId="0" fontId="19" fillId="2" borderId="0" xfId="1" applyFont="1" applyFill="1" applyBorder="1" applyAlignment="1" applyProtection="1">
      <alignment horizontal="center" vertical="center"/>
      <protection locked="0"/>
    </xf>
    <xf numFmtId="0" fontId="59" fillId="0" borderId="0" xfId="1" applyFont="1" applyFill="1" applyBorder="1" applyAlignment="1">
      <alignment horizontal="center" vertical="center"/>
    </xf>
    <xf numFmtId="0" fontId="59" fillId="8" borderId="0" xfId="1" applyFont="1" applyFill="1" applyBorder="1" applyAlignment="1">
      <alignment vertical="center" shrinkToFit="1"/>
    </xf>
    <xf numFmtId="0" fontId="18" fillId="8" borderId="33" xfId="1" applyFont="1" applyFill="1" applyBorder="1" applyAlignment="1">
      <alignment vertical="center" wrapText="1"/>
    </xf>
    <xf numFmtId="0" fontId="18" fillId="8" borderId="34" xfId="1" applyFont="1" applyFill="1" applyBorder="1" applyAlignment="1">
      <alignment vertical="center" wrapText="1"/>
    </xf>
    <xf numFmtId="0" fontId="18" fillId="0" borderId="6" xfId="1" applyFont="1" applyFill="1" applyBorder="1" applyAlignment="1">
      <alignment horizontal="center" vertical="center"/>
    </xf>
    <xf numFmtId="0" fontId="18" fillId="0" borderId="23" xfId="1" applyFont="1" applyFill="1" applyBorder="1" applyAlignment="1">
      <alignment horizontal="center" vertical="center"/>
    </xf>
    <xf numFmtId="0" fontId="18" fillId="0" borderId="6" xfId="1" applyFont="1" applyFill="1" applyBorder="1" applyAlignment="1">
      <alignment horizontal="center" vertical="center" wrapText="1"/>
    </xf>
    <xf numFmtId="0" fontId="18" fillId="0" borderId="23" xfId="1" applyFont="1" applyFill="1" applyBorder="1" applyAlignment="1">
      <alignment horizontal="center" vertical="center" wrapText="1"/>
    </xf>
    <xf numFmtId="0" fontId="18" fillId="0" borderId="27" xfId="1" applyFont="1" applyFill="1" applyBorder="1" applyAlignment="1">
      <alignment horizontal="center" vertical="center"/>
    </xf>
    <xf numFmtId="0" fontId="18" fillId="0" borderId="29" xfId="1" applyFont="1" applyFill="1" applyBorder="1" applyAlignment="1">
      <alignment horizontal="center" vertical="center"/>
    </xf>
    <xf numFmtId="0" fontId="29" fillId="8" borderId="0" xfId="1" applyFont="1" applyFill="1" applyBorder="1" applyAlignment="1">
      <alignment horizontal="left" vertical="top"/>
    </xf>
    <xf numFmtId="0" fontId="28" fillId="11" borderId="13" xfId="1" applyFont="1" applyFill="1" applyBorder="1" applyAlignment="1">
      <alignment horizontal="center" vertical="center" wrapText="1"/>
    </xf>
    <xf numFmtId="0" fontId="28" fillId="11" borderId="31" xfId="1" applyFont="1" applyFill="1" applyBorder="1" applyAlignment="1">
      <alignment horizontal="center" vertical="center" wrapText="1"/>
    </xf>
    <xf numFmtId="0" fontId="28" fillId="11" borderId="32" xfId="1" applyFont="1" applyFill="1" applyBorder="1" applyAlignment="1">
      <alignment horizontal="center" vertical="center" wrapText="1"/>
    </xf>
    <xf numFmtId="0" fontId="18" fillId="11" borderId="5" xfId="1" applyFont="1" applyFill="1" applyBorder="1" applyAlignment="1">
      <alignment horizontal="center" vertical="center"/>
    </xf>
    <xf numFmtId="0" fontId="18" fillId="0" borderId="8" xfId="1" applyFont="1" applyFill="1" applyBorder="1" applyAlignment="1">
      <alignment horizontal="center" vertical="center"/>
    </xf>
    <xf numFmtId="0" fontId="18" fillId="0" borderId="10" xfId="1" applyFont="1" applyFill="1" applyBorder="1" applyAlignment="1">
      <alignment horizontal="center" vertical="center"/>
    </xf>
    <xf numFmtId="0" fontId="18" fillId="0" borderId="13" xfId="1" applyFont="1" applyFill="1" applyBorder="1" applyAlignment="1">
      <alignment horizontal="center" vertical="center" wrapText="1"/>
    </xf>
    <xf numFmtId="0" fontId="18" fillId="0" borderId="31" xfId="1" applyFont="1" applyFill="1" applyBorder="1" applyAlignment="1">
      <alignment horizontal="center" vertical="center" wrapText="1"/>
    </xf>
    <xf numFmtId="0" fontId="18" fillId="0" borderId="112" xfId="1" applyFont="1" applyFill="1" applyBorder="1" applyAlignment="1">
      <alignment horizontal="center" vertical="center" wrapText="1"/>
    </xf>
    <xf numFmtId="0" fontId="18" fillId="0" borderId="93" xfId="1" applyFont="1" applyFill="1" applyBorder="1" applyAlignment="1">
      <alignment horizontal="center" vertical="center" wrapText="1"/>
    </xf>
    <xf numFmtId="0" fontId="18" fillId="0" borderId="60" xfId="1" applyFont="1" applyFill="1" applyBorder="1" applyAlignment="1">
      <alignment horizontal="center" vertical="center" wrapText="1"/>
    </xf>
    <xf numFmtId="0" fontId="18" fillId="0" borderId="145" xfId="1" applyFont="1" applyFill="1" applyBorder="1" applyAlignment="1">
      <alignment horizontal="center" vertical="center" wrapText="1"/>
    </xf>
    <xf numFmtId="0" fontId="29" fillId="8" borderId="66" xfId="1" applyFont="1" applyFill="1" applyBorder="1" applyAlignment="1">
      <alignment horizontal="left" vertical="center" wrapText="1"/>
    </xf>
    <xf numFmtId="0" fontId="18" fillId="0" borderId="94" xfId="1" applyFont="1" applyFill="1" applyBorder="1" applyAlignment="1">
      <alignment horizontal="center" vertical="center" wrapText="1"/>
    </xf>
    <xf numFmtId="0" fontId="18" fillId="0" borderId="69" xfId="1" applyFont="1" applyFill="1" applyBorder="1" applyAlignment="1">
      <alignment horizontal="center" vertical="center" wrapText="1"/>
    </xf>
    <xf numFmtId="0" fontId="18" fillId="0" borderId="142" xfId="1" applyFont="1" applyFill="1" applyBorder="1" applyAlignment="1">
      <alignment horizontal="center" vertical="center" wrapText="1"/>
    </xf>
    <xf numFmtId="0" fontId="18" fillId="0" borderId="21" xfId="1" applyFont="1" applyFill="1" applyBorder="1" applyAlignment="1">
      <alignment horizontal="center" vertical="center" wrapText="1"/>
    </xf>
    <xf numFmtId="0" fontId="18" fillId="0" borderId="30" xfId="1" applyFont="1" applyFill="1" applyBorder="1" applyAlignment="1">
      <alignment horizontal="center" vertical="center" wrapText="1"/>
    </xf>
    <xf numFmtId="0" fontId="18" fillId="0" borderId="121" xfId="1" applyFont="1" applyFill="1" applyBorder="1" applyAlignment="1">
      <alignment horizontal="center" vertical="center" wrapText="1"/>
    </xf>
    <xf numFmtId="0" fontId="29" fillId="0" borderId="66" xfId="1" applyFont="1" applyFill="1" applyBorder="1" applyAlignment="1">
      <alignment horizontal="left" vertical="center" wrapText="1"/>
    </xf>
    <xf numFmtId="0" fontId="29" fillId="10" borderId="149" xfId="1" applyFont="1" applyFill="1" applyBorder="1" applyAlignment="1">
      <alignment vertical="center" wrapText="1"/>
    </xf>
    <xf numFmtId="0" fontId="18" fillId="0" borderId="59" xfId="1" applyFont="1" applyFill="1" applyBorder="1" applyAlignment="1">
      <alignment horizontal="center" vertical="center" wrapText="1"/>
    </xf>
    <xf numFmtId="0" fontId="18" fillId="0" borderId="13" xfId="1" applyFont="1" applyFill="1" applyBorder="1" applyAlignment="1">
      <alignment horizontal="left" vertical="center" wrapText="1"/>
    </xf>
    <xf numFmtId="0" fontId="18" fillId="0" borderId="31" xfId="1" applyFont="1" applyFill="1" applyBorder="1" applyAlignment="1">
      <alignment horizontal="left" vertical="center" wrapText="1"/>
    </xf>
    <xf numFmtId="0" fontId="18" fillId="0" borderId="112" xfId="1" applyFont="1" applyFill="1" applyBorder="1" applyAlignment="1">
      <alignment horizontal="left" vertical="center" wrapText="1"/>
    </xf>
    <xf numFmtId="0" fontId="18" fillId="0" borderId="35" xfId="1" applyFont="1" applyFill="1" applyBorder="1" applyAlignment="1">
      <alignment horizontal="left" vertical="center" wrapText="1"/>
    </xf>
    <xf numFmtId="0" fontId="18" fillId="0" borderId="0" xfId="1" applyFont="1" applyFill="1" applyBorder="1" applyAlignment="1">
      <alignment horizontal="left" vertical="center" wrapText="1"/>
    </xf>
    <xf numFmtId="0" fontId="18" fillId="0" borderId="64" xfId="1" applyFont="1" applyFill="1" applyBorder="1" applyAlignment="1">
      <alignment horizontal="left" vertical="center" wrapText="1"/>
    </xf>
    <xf numFmtId="0" fontId="18" fillId="0" borderId="21" xfId="1" applyFont="1" applyFill="1" applyBorder="1" applyAlignment="1">
      <alignment horizontal="left" vertical="center" wrapText="1"/>
    </xf>
    <xf numFmtId="0" fontId="18" fillId="0" borderId="30" xfId="1" applyFont="1" applyFill="1" applyBorder="1" applyAlignment="1">
      <alignment horizontal="left" vertical="center" wrapText="1"/>
    </xf>
    <xf numFmtId="0" fontId="18" fillId="0" borderId="121" xfId="1" applyFont="1" applyFill="1" applyBorder="1" applyAlignment="1">
      <alignment horizontal="left" vertical="center" wrapText="1"/>
    </xf>
    <xf numFmtId="0" fontId="29" fillId="8" borderId="57" xfId="1" applyFont="1" applyFill="1" applyBorder="1" applyAlignment="1">
      <alignment horizontal="left" vertical="center" wrapText="1"/>
    </xf>
    <xf numFmtId="0" fontId="29" fillId="8" borderId="87" xfId="1" applyFont="1" applyFill="1" applyBorder="1" applyAlignment="1">
      <alignment horizontal="left" vertical="center" wrapText="1"/>
    </xf>
    <xf numFmtId="0" fontId="29" fillId="8" borderId="149" xfId="1" applyFont="1" applyFill="1" applyBorder="1" applyAlignment="1">
      <alignment horizontal="left" vertical="center" wrapText="1"/>
    </xf>
    <xf numFmtId="0" fontId="29" fillId="8" borderId="60" xfId="1" applyFont="1" applyFill="1" applyBorder="1" applyAlignment="1">
      <alignment horizontal="left" vertical="center" wrapText="1"/>
    </xf>
    <xf numFmtId="0" fontId="29" fillId="8" borderId="131" xfId="1" applyFont="1" applyFill="1" applyBorder="1" applyAlignment="1">
      <alignment horizontal="left" vertical="center" wrapText="1"/>
    </xf>
    <xf numFmtId="0" fontId="29" fillId="8" borderId="147" xfId="1" applyFont="1" applyFill="1" applyBorder="1" applyAlignment="1">
      <alignment horizontal="left" vertical="center" wrapText="1"/>
    </xf>
    <xf numFmtId="0" fontId="29" fillId="8" borderId="57" xfId="1" applyFont="1" applyFill="1" applyBorder="1" applyAlignment="1">
      <alignment vertical="center" wrapText="1"/>
    </xf>
    <xf numFmtId="0" fontId="29" fillId="8" borderId="60" xfId="1" applyFont="1" applyFill="1" applyBorder="1" applyAlignment="1">
      <alignment vertical="center" wrapText="1"/>
    </xf>
    <xf numFmtId="0" fontId="29" fillId="8" borderId="66" xfId="1" applyFont="1" applyFill="1" applyBorder="1" applyAlignment="1">
      <alignment vertical="center" wrapText="1"/>
    </xf>
    <xf numFmtId="0" fontId="29" fillId="0" borderId="31" xfId="1" applyFont="1" applyFill="1" applyBorder="1" applyAlignment="1">
      <alignment vertical="top" wrapText="1"/>
    </xf>
    <xf numFmtId="49" fontId="29" fillId="0" borderId="1" xfId="1" applyNumberFormat="1" applyFont="1" applyFill="1" applyBorder="1" applyAlignment="1">
      <alignment vertical="center" wrapText="1"/>
    </xf>
    <xf numFmtId="49" fontId="29" fillId="0" borderId="33" xfId="1" applyNumberFormat="1" applyFont="1" applyFill="1" applyBorder="1" applyAlignment="1">
      <alignment vertical="center" wrapText="1"/>
    </xf>
    <xf numFmtId="49" fontId="29" fillId="0" borderId="34" xfId="1" applyNumberFormat="1" applyFont="1" applyFill="1" applyBorder="1" applyAlignment="1">
      <alignment vertical="center" wrapText="1"/>
    </xf>
    <xf numFmtId="49" fontId="18" fillId="0" borderId="1" xfId="1" applyNumberFormat="1" applyFont="1" applyFill="1" applyBorder="1" applyAlignment="1">
      <alignment horizontal="center" vertical="center" wrapText="1"/>
    </xf>
    <xf numFmtId="49" fontId="18" fillId="0" borderId="33" xfId="1" applyNumberFormat="1" applyFont="1" applyFill="1" applyBorder="1" applyAlignment="1">
      <alignment horizontal="center" vertical="center" wrapText="1"/>
    </xf>
    <xf numFmtId="49" fontId="18" fillId="0" borderId="34" xfId="1" applyNumberFormat="1" applyFont="1" applyFill="1" applyBorder="1" applyAlignment="1">
      <alignment horizontal="center" vertical="center" wrapText="1"/>
    </xf>
    <xf numFmtId="49" fontId="18" fillId="0" borderId="13" xfId="1" applyNumberFormat="1" applyFont="1" applyFill="1" applyBorder="1" applyAlignment="1">
      <alignment horizontal="center" vertical="center" wrapText="1"/>
    </xf>
    <xf numFmtId="49" fontId="18" fillId="0" borderId="31" xfId="1" applyNumberFormat="1" applyFont="1" applyFill="1" applyBorder="1" applyAlignment="1">
      <alignment horizontal="center" vertical="center" wrapText="1"/>
    </xf>
    <xf numFmtId="49" fontId="18" fillId="0" borderId="32" xfId="1" applyNumberFormat="1" applyFont="1" applyFill="1" applyBorder="1" applyAlignment="1">
      <alignment horizontal="center" vertical="center" wrapText="1"/>
    </xf>
    <xf numFmtId="0" fontId="29" fillId="8" borderId="138" xfId="1" applyFont="1" applyFill="1" applyBorder="1" applyAlignment="1">
      <alignment horizontal="left" vertical="center" wrapText="1"/>
    </xf>
    <xf numFmtId="0" fontId="29" fillId="8" borderId="139" xfId="1" applyFont="1" applyFill="1" applyBorder="1" applyAlignment="1">
      <alignment horizontal="left" vertical="center" wrapText="1"/>
    </xf>
    <xf numFmtId="0" fontId="29" fillId="8" borderId="69" xfId="1" applyFont="1" applyFill="1" applyBorder="1" applyAlignment="1">
      <alignment vertical="center" wrapText="1"/>
    </xf>
    <xf numFmtId="0" fontId="20" fillId="0" borderId="110" xfId="1" applyFont="1" applyFill="1" applyBorder="1" applyAlignment="1">
      <alignment horizontal="center" vertical="center"/>
    </xf>
    <xf numFmtId="0" fontId="20" fillId="0" borderId="111" xfId="1" applyFont="1" applyFill="1" applyBorder="1" applyAlignment="1">
      <alignment horizontal="center" vertical="center"/>
    </xf>
    <xf numFmtId="0" fontId="20" fillId="0" borderId="101" xfId="1" applyFont="1" applyFill="1" applyBorder="1" applyAlignment="1">
      <alignment horizontal="center" vertical="center"/>
    </xf>
    <xf numFmtId="0" fontId="18" fillId="0" borderId="17" xfId="1" applyFont="1" applyFill="1" applyBorder="1" applyAlignment="1">
      <alignment horizontal="left" vertical="center" wrapText="1"/>
    </xf>
    <xf numFmtId="0" fontId="18" fillId="0" borderId="33" xfId="1" applyFont="1" applyFill="1" applyBorder="1" applyAlignment="1">
      <alignment horizontal="left" vertical="center" wrapText="1"/>
    </xf>
    <xf numFmtId="0" fontId="18" fillId="0" borderId="59" xfId="1" applyFont="1" applyFill="1" applyBorder="1" applyAlignment="1">
      <alignment horizontal="left" vertical="center" wrapText="1"/>
    </xf>
    <xf numFmtId="0" fontId="18" fillId="0" borderId="113" xfId="1" applyFont="1" applyFill="1" applyBorder="1" applyAlignment="1">
      <alignment horizontal="center" vertical="center"/>
    </xf>
    <xf numFmtId="0" fontId="18" fillId="0" borderId="78" xfId="1" applyFont="1" applyFill="1" applyBorder="1" applyAlignment="1">
      <alignment horizontal="center" vertical="center"/>
    </xf>
    <xf numFmtId="0" fontId="18" fillId="0" borderId="122" xfId="1" applyFont="1" applyFill="1" applyBorder="1" applyAlignment="1">
      <alignment horizontal="left" vertical="center" wrapText="1"/>
    </xf>
    <xf numFmtId="0" fontId="18" fillId="0" borderId="133" xfId="1" applyFont="1" applyFill="1" applyBorder="1" applyAlignment="1">
      <alignment horizontal="left" vertical="center" wrapText="1"/>
    </xf>
    <xf numFmtId="0" fontId="18" fillId="0" borderId="82" xfId="1" applyFont="1" applyFill="1" applyBorder="1" applyAlignment="1">
      <alignment horizontal="left" vertical="center" wrapText="1"/>
    </xf>
    <xf numFmtId="0" fontId="18" fillId="0" borderId="127" xfId="1" applyFont="1" applyFill="1" applyBorder="1" applyAlignment="1">
      <alignment horizontal="left" vertical="center" wrapText="1"/>
    </xf>
    <xf numFmtId="0" fontId="29" fillId="0" borderId="135" xfId="1" applyFont="1" applyFill="1" applyBorder="1" applyAlignment="1">
      <alignment vertical="center" wrapText="1"/>
    </xf>
    <xf numFmtId="0" fontId="29" fillId="0" borderId="57" xfId="1" applyFont="1" applyFill="1" applyBorder="1" applyAlignment="1">
      <alignment vertical="center" wrapText="1"/>
    </xf>
    <xf numFmtId="0" fontId="29" fillId="0" borderId="58" xfId="1" applyFont="1" applyFill="1" applyBorder="1" applyAlignment="1">
      <alignment vertical="center" wrapText="1"/>
    </xf>
    <xf numFmtId="0" fontId="29" fillId="0" borderId="67" xfId="1" applyFont="1" applyFill="1" applyBorder="1" applyAlignment="1">
      <alignment horizontal="left" vertical="center" wrapText="1"/>
    </xf>
    <xf numFmtId="0" fontId="29" fillId="0" borderId="79" xfId="1" applyFont="1" applyFill="1" applyBorder="1" applyAlignment="1">
      <alignment horizontal="left" vertical="center" wrapText="1"/>
    </xf>
    <xf numFmtId="0" fontId="29" fillId="0" borderId="95" xfId="1" applyFont="1" applyFill="1" applyBorder="1" applyAlignment="1">
      <alignment horizontal="left" vertical="center" wrapText="1"/>
    </xf>
    <xf numFmtId="0" fontId="29" fillId="0" borderId="69" xfId="1" applyFont="1" applyFill="1" applyBorder="1" applyAlignment="1">
      <alignment horizontal="left" vertical="center" wrapText="1"/>
    </xf>
    <xf numFmtId="0" fontId="29" fillId="0" borderId="102" xfId="1" applyFont="1" applyFill="1" applyBorder="1" applyAlignment="1">
      <alignment horizontal="left" vertical="center" wrapText="1"/>
    </xf>
    <xf numFmtId="0" fontId="18" fillId="0" borderId="99" xfId="1" applyFont="1" applyFill="1" applyBorder="1" applyAlignment="1">
      <alignment vertical="center" wrapText="1"/>
    </xf>
    <xf numFmtId="0" fontId="18" fillId="0" borderId="60" xfId="1" applyFont="1" applyFill="1" applyBorder="1" applyAlignment="1">
      <alignment vertical="center" wrapText="1"/>
    </xf>
    <xf numFmtId="0" fontId="18" fillId="0" borderId="106" xfId="1" applyFont="1" applyFill="1" applyBorder="1" applyAlignment="1">
      <alignment vertical="center" wrapText="1"/>
    </xf>
    <xf numFmtId="0" fontId="18" fillId="0" borderId="126" xfId="1" applyFont="1" applyFill="1" applyBorder="1" applyAlignment="1">
      <alignment horizontal="center" vertical="center"/>
    </xf>
    <xf numFmtId="0" fontId="20" fillId="3" borderId="128" xfId="1" applyFont="1" applyFill="1" applyBorder="1" applyAlignment="1">
      <alignment horizontal="center" vertical="center"/>
    </xf>
    <xf numFmtId="0" fontId="54" fillId="0" borderId="128" xfId="1" applyFont="1" applyFill="1" applyBorder="1" applyAlignment="1">
      <alignment horizontal="center" vertical="center"/>
    </xf>
    <xf numFmtId="0" fontId="54" fillId="0" borderId="99" xfId="1" applyFont="1" applyFill="1" applyBorder="1" applyAlignment="1">
      <alignment horizontal="center" vertical="center"/>
    </xf>
    <xf numFmtId="0" fontId="18" fillId="0" borderId="82" xfId="1" applyFont="1" applyFill="1" applyBorder="1" applyAlignment="1">
      <alignment vertical="center" wrapText="1"/>
    </xf>
    <xf numFmtId="0" fontId="18" fillId="0" borderId="0" xfId="1" applyFont="1" applyFill="1" applyBorder="1" applyAlignment="1">
      <alignment vertical="center" wrapText="1"/>
    </xf>
    <xf numFmtId="0" fontId="18" fillId="0" borderId="61" xfId="1" applyFont="1" applyFill="1" applyBorder="1" applyAlignment="1">
      <alignment vertical="center" wrapText="1"/>
    </xf>
    <xf numFmtId="0" fontId="33" fillId="3" borderId="18" xfId="1" applyFont="1" applyFill="1" applyBorder="1" applyAlignment="1">
      <alignment horizontal="left" vertical="center" wrapText="1"/>
    </xf>
    <xf numFmtId="0" fontId="33" fillId="3" borderId="19" xfId="1" applyFont="1" applyFill="1" applyBorder="1" applyAlignment="1">
      <alignment horizontal="left" vertical="center" wrapText="1"/>
    </xf>
    <xf numFmtId="0" fontId="33" fillId="3" borderId="86" xfId="1" applyFont="1" applyFill="1" applyBorder="1" applyAlignment="1">
      <alignment horizontal="left" vertical="center" wrapText="1"/>
    </xf>
    <xf numFmtId="0" fontId="54" fillId="0" borderId="82" xfId="1" applyFont="1" applyFill="1" applyBorder="1" applyAlignment="1">
      <alignment horizontal="center" vertical="center"/>
    </xf>
    <xf numFmtId="0" fontId="29" fillId="3" borderId="18" xfId="6" applyFont="1" applyFill="1" applyBorder="1" applyAlignment="1">
      <alignment horizontal="left" vertical="center" wrapText="1"/>
    </xf>
    <xf numFmtId="0" fontId="29" fillId="3" borderId="19" xfId="6" applyFont="1" applyFill="1" applyBorder="1" applyAlignment="1">
      <alignment horizontal="left" vertical="center" wrapText="1"/>
    </xf>
    <xf numFmtId="0" fontId="29" fillId="3" borderId="86" xfId="6" applyFont="1" applyFill="1" applyBorder="1" applyAlignment="1">
      <alignment horizontal="left" vertical="center" wrapText="1"/>
    </xf>
    <xf numFmtId="0" fontId="29" fillId="0" borderId="0" xfId="1" applyFont="1" applyAlignment="1" applyProtection="1">
      <alignment horizontal="left" vertical="center"/>
      <protection locked="0"/>
    </xf>
    <xf numFmtId="0" fontId="18" fillId="0" borderId="1" xfId="1" applyFont="1" applyFill="1" applyBorder="1" applyAlignment="1">
      <alignment vertical="center" wrapText="1"/>
    </xf>
    <xf numFmtId="0" fontId="18" fillId="0" borderId="33" xfId="1" applyFont="1" applyFill="1" applyBorder="1" applyAlignment="1">
      <alignment vertical="center" wrapText="1"/>
    </xf>
    <xf numFmtId="0" fontId="18" fillId="0" borderId="72" xfId="1" applyFont="1" applyFill="1" applyBorder="1" applyAlignment="1">
      <alignment vertical="center" wrapText="1"/>
    </xf>
    <xf numFmtId="0" fontId="18" fillId="2" borderId="18" xfId="1" applyFont="1" applyFill="1" applyBorder="1" applyAlignment="1" applyProtection="1">
      <alignment vertical="center"/>
      <protection locked="0"/>
    </xf>
    <xf numFmtId="0" fontId="18" fillId="2" borderId="19" xfId="1" applyFont="1" applyFill="1" applyBorder="1" applyAlignment="1" applyProtection="1">
      <alignment vertical="center"/>
      <protection locked="0"/>
    </xf>
    <xf numFmtId="0" fontId="18" fillId="2" borderId="86" xfId="1" applyFont="1" applyFill="1" applyBorder="1" applyAlignment="1" applyProtection="1">
      <alignment vertical="center"/>
      <protection locked="0"/>
    </xf>
    <xf numFmtId="0" fontId="29" fillId="0" borderId="33" xfId="1" applyFont="1" applyFill="1" applyBorder="1" applyAlignment="1" applyProtection="1">
      <alignment horizontal="center" vertical="center"/>
      <protection locked="0"/>
    </xf>
    <xf numFmtId="0" fontId="18" fillId="0" borderId="32" xfId="1" applyFont="1" applyFill="1" applyBorder="1" applyAlignment="1">
      <alignment horizontal="center" vertical="center" wrapText="1"/>
    </xf>
    <xf numFmtId="0" fontId="18" fillId="0" borderId="35" xfId="1" applyFont="1" applyFill="1" applyBorder="1" applyAlignment="1">
      <alignment horizontal="center" vertical="center" wrapText="1"/>
    </xf>
    <xf numFmtId="0" fontId="18" fillId="0" borderId="0" xfId="1" applyFont="1" applyFill="1" applyBorder="1" applyAlignment="1">
      <alignment horizontal="center" vertical="center" wrapText="1"/>
    </xf>
    <xf numFmtId="0" fontId="18" fillId="0" borderId="61" xfId="1" applyFont="1" applyFill="1" applyBorder="1" applyAlignment="1">
      <alignment horizontal="center" vertical="center" wrapText="1"/>
    </xf>
    <xf numFmtId="0" fontId="29" fillId="5" borderId="0" xfId="1" applyFont="1" applyFill="1" applyBorder="1" applyAlignment="1" applyProtection="1">
      <alignment vertical="center"/>
      <protection locked="0"/>
    </xf>
    <xf numFmtId="0" fontId="29" fillId="0" borderId="18" xfId="1" applyFont="1" applyFill="1" applyBorder="1" applyAlignment="1" applyProtection="1">
      <alignment horizontal="center" vertical="center"/>
      <protection locked="0"/>
    </xf>
    <xf numFmtId="0" fontId="29" fillId="0" borderId="19" xfId="1" applyFont="1" applyFill="1" applyBorder="1" applyAlignment="1" applyProtection="1">
      <alignment horizontal="center" vertical="center"/>
      <protection locked="0"/>
    </xf>
    <xf numFmtId="0" fontId="29" fillId="5" borderId="19" xfId="1" applyFont="1" applyFill="1" applyBorder="1" applyAlignment="1" applyProtection="1">
      <alignment horizontal="center" vertical="center"/>
      <protection locked="0"/>
    </xf>
    <xf numFmtId="0" fontId="29" fillId="5" borderId="2" xfId="6" applyFont="1" applyFill="1" applyBorder="1" applyAlignment="1" applyProtection="1">
      <alignment vertical="center" wrapText="1"/>
      <protection locked="0"/>
    </xf>
    <xf numFmtId="0" fontId="29" fillId="5" borderId="3" xfId="6" applyFont="1" applyFill="1" applyBorder="1" applyAlignment="1" applyProtection="1">
      <alignment vertical="center"/>
      <protection locked="0"/>
    </xf>
    <xf numFmtId="0" fontId="29" fillId="5" borderId="4" xfId="6" applyFont="1" applyFill="1" applyBorder="1" applyAlignment="1" applyProtection="1">
      <alignment vertical="center"/>
      <protection locked="0"/>
    </xf>
    <xf numFmtId="0" fontId="52" fillId="0" borderId="1" xfId="1" applyFont="1" applyFill="1" applyBorder="1" applyAlignment="1">
      <alignment horizontal="center" vertical="center" wrapText="1"/>
    </xf>
    <xf numFmtId="0" fontId="52" fillId="0" borderId="33" xfId="1" applyFont="1" applyFill="1" applyBorder="1" applyAlignment="1">
      <alignment horizontal="center" vertical="center" wrapText="1"/>
    </xf>
    <xf numFmtId="0" fontId="52" fillId="0" borderId="34" xfId="1" applyFont="1" applyFill="1" applyBorder="1" applyAlignment="1">
      <alignment horizontal="center" vertical="center" wrapText="1"/>
    </xf>
    <xf numFmtId="0" fontId="52" fillId="0" borderId="33" xfId="1" applyFont="1" applyFill="1" applyBorder="1" applyAlignment="1" applyProtection="1">
      <alignment horizontal="center" vertical="center"/>
      <protection locked="0"/>
    </xf>
    <xf numFmtId="0" fontId="52" fillId="0" borderId="33" xfId="1" applyFont="1" applyFill="1" applyBorder="1" applyAlignment="1" applyProtection="1">
      <alignment horizontal="center" vertical="center" wrapText="1"/>
      <protection locked="0"/>
    </xf>
    <xf numFmtId="0" fontId="29" fillId="0" borderId="1" xfId="1" applyFont="1" applyFill="1" applyBorder="1" applyAlignment="1">
      <alignment horizontal="center" vertical="center" wrapText="1"/>
    </xf>
    <xf numFmtId="0" fontId="29" fillId="0" borderId="33" xfId="1" applyFont="1" applyFill="1" applyBorder="1" applyAlignment="1">
      <alignment horizontal="center" vertical="center" wrapText="1"/>
    </xf>
    <xf numFmtId="0" fontId="29" fillId="0" borderId="34" xfId="1" applyFont="1" applyFill="1" applyBorder="1" applyAlignment="1">
      <alignment horizontal="center" vertical="center" wrapText="1"/>
    </xf>
    <xf numFmtId="0" fontId="18" fillId="0" borderId="13" xfId="1" applyFont="1" applyFill="1" applyBorder="1" applyAlignment="1">
      <alignment vertical="center" wrapText="1"/>
    </xf>
    <xf numFmtId="0" fontId="18" fillId="0" borderId="31" xfId="1" applyFont="1" applyFill="1" applyBorder="1" applyAlignment="1">
      <alignment vertical="center" wrapText="1"/>
    </xf>
    <xf numFmtId="0" fontId="18" fillId="0" borderId="35" xfId="1" applyFont="1" applyFill="1" applyBorder="1" applyAlignment="1">
      <alignment vertical="center" wrapText="1"/>
    </xf>
    <xf numFmtId="0" fontId="18" fillId="0" borderId="21" xfId="1" applyFont="1" applyFill="1" applyBorder="1" applyAlignment="1">
      <alignment vertical="center" wrapText="1"/>
    </xf>
    <xf numFmtId="0" fontId="18" fillId="0" borderId="30" xfId="1" applyFont="1" applyFill="1" applyBorder="1" applyAlignment="1">
      <alignment vertical="center" wrapText="1"/>
    </xf>
    <xf numFmtId="0" fontId="29" fillId="4" borderId="0" xfId="1" applyFont="1" applyFill="1" applyBorder="1" applyAlignment="1" applyProtection="1">
      <alignment vertical="center"/>
      <protection locked="0"/>
    </xf>
    <xf numFmtId="0" fontId="18" fillId="0" borderId="38" xfId="1" applyFont="1" applyFill="1" applyBorder="1" applyAlignment="1" applyProtection="1">
      <alignment horizontal="left" vertical="center"/>
      <protection locked="0"/>
    </xf>
    <xf numFmtId="0" fontId="18" fillId="0" borderId="36" xfId="1" applyFont="1" applyFill="1" applyBorder="1" applyAlignment="1" applyProtection="1">
      <alignment horizontal="left" vertical="center"/>
      <protection locked="0"/>
    </xf>
    <xf numFmtId="0" fontId="18" fillId="0" borderId="37" xfId="1" applyFont="1" applyFill="1" applyBorder="1" applyAlignment="1" applyProtection="1">
      <alignment horizontal="left" vertical="center"/>
      <protection locked="0"/>
    </xf>
    <xf numFmtId="0" fontId="29" fillId="4" borderId="19" xfId="1" applyFont="1" applyFill="1" applyBorder="1" applyAlignment="1" applyProtection="1">
      <alignment horizontal="center" vertical="center"/>
      <protection locked="0"/>
    </xf>
    <xf numFmtId="0" fontId="18" fillId="0" borderId="32" xfId="1" applyFont="1" applyFill="1" applyBorder="1" applyAlignment="1">
      <alignment vertical="center" wrapText="1"/>
    </xf>
    <xf numFmtId="0" fontId="18" fillId="0" borderId="59" xfId="1" applyFont="1" applyFill="1" applyBorder="1" applyAlignment="1">
      <alignment vertical="center" wrapText="1"/>
    </xf>
    <xf numFmtId="0" fontId="20" fillId="4" borderId="18" xfId="1" applyFont="1" applyFill="1" applyBorder="1" applyAlignment="1" applyProtection="1">
      <alignment vertical="center"/>
      <protection locked="0"/>
    </xf>
    <xf numFmtId="0" fontId="20" fillId="4" borderId="19" xfId="1" applyFont="1" applyFill="1" applyBorder="1" applyAlignment="1" applyProtection="1">
      <alignment vertical="center"/>
      <protection locked="0"/>
    </xf>
    <xf numFmtId="0" fontId="20" fillId="4" borderId="86" xfId="1" applyFont="1" applyFill="1" applyBorder="1" applyAlignment="1" applyProtection="1">
      <alignment vertical="center"/>
      <protection locked="0"/>
    </xf>
    <xf numFmtId="0" fontId="18" fillId="0" borderId="34" xfId="1" applyFont="1" applyFill="1" applyBorder="1" applyAlignment="1">
      <alignment vertical="center" wrapText="1"/>
    </xf>
    <xf numFmtId="0" fontId="29" fillId="4" borderId="18" xfId="6" applyFont="1" applyFill="1" applyBorder="1" applyAlignment="1" applyProtection="1">
      <alignment horizontal="left" vertical="center" wrapText="1"/>
      <protection locked="0"/>
    </xf>
    <xf numFmtId="0" fontId="29" fillId="4" borderId="19" xfId="6" applyFont="1" applyFill="1" applyBorder="1" applyAlignment="1" applyProtection="1">
      <alignment horizontal="left" vertical="center"/>
      <protection locked="0"/>
    </xf>
    <xf numFmtId="0" fontId="29" fillId="4" borderId="86" xfId="6" applyFont="1" applyFill="1" applyBorder="1" applyAlignment="1" applyProtection="1">
      <alignment horizontal="left" vertical="center"/>
      <protection locked="0"/>
    </xf>
    <xf numFmtId="0" fontId="29" fillId="4" borderId="18" xfId="6" applyFont="1" applyFill="1" applyBorder="1" applyAlignment="1" applyProtection="1">
      <alignment vertical="center" wrapText="1"/>
      <protection locked="0"/>
    </xf>
    <xf numFmtId="0" fontId="29" fillId="4" borderId="19" xfId="6" applyFont="1" applyFill="1" applyBorder="1" applyAlignment="1" applyProtection="1">
      <alignment vertical="center"/>
      <protection locked="0"/>
    </xf>
    <xf numFmtId="0" fontId="29" fillId="4" borderId="86" xfId="6" applyFont="1" applyFill="1" applyBorder="1" applyAlignment="1" applyProtection="1">
      <alignment vertical="center"/>
      <protection locked="0"/>
    </xf>
    <xf numFmtId="0" fontId="29" fillId="0" borderId="0" xfId="1" applyFont="1" applyFill="1" applyBorder="1" applyAlignment="1">
      <alignment vertical="center" wrapText="1"/>
    </xf>
    <xf numFmtId="0" fontId="29" fillId="3" borderId="0" xfId="1" applyFont="1" applyFill="1" applyBorder="1" applyAlignment="1" applyProtection="1">
      <alignment vertical="center"/>
      <protection locked="0"/>
    </xf>
    <xf numFmtId="0" fontId="29" fillId="3" borderId="19" xfId="1" applyFont="1" applyFill="1" applyBorder="1" applyAlignment="1" applyProtection="1">
      <alignment horizontal="center" vertical="center"/>
      <protection locked="0"/>
    </xf>
    <xf numFmtId="0" fontId="20" fillId="5" borderId="19" xfId="1" applyFont="1" applyFill="1" applyBorder="1" applyAlignment="1" applyProtection="1">
      <alignment horizontal="center" vertical="center"/>
      <protection locked="0"/>
    </xf>
    <xf numFmtId="0" fontId="20" fillId="0" borderId="19" xfId="1" applyFont="1" applyFill="1" applyBorder="1" applyAlignment="1">
      <alignment horizontal="center" vertical="center"/>
    </xf>
    <xf numFmtId="0" fontId="29" fillId="3" borderId="18" xfId="6" applyFont="1" applyFill="1" applyBorder="1" applyAlignment="1" applyProtection="1">
      <alignment vertical="center" wrapText="1"/>
      <protection locked="0"/>
    </xf>
    <xf numFmtId="0" fontId="29" fillId="3" borderId="19" xfId="6" applyFont="1" applyFill="1" applyBorder="1" applyAlignment="1" applyProtection="1">
      <alignment vertical="center"/>
      <protection locked="0"/>
    </xf>
    <xf numFmtId="0" fontId="29" fillId="3" borderId="86" xfId="6" applyFont="1" applyFill="1" applyBorder="1" applyAlignment="1" applyProtection="1">
      <alignment vertical="center"/>
      <protection locked="0"/>
    </xf>
    <xf numFmtId="0" fontId="20" fillId="0" borderId="6" xfId="1" applyFont="1" applyFill="1" applyBorder="1" applyAlignment="1">
      <alignment horizontal="left" vertical="center"/>
    </xf>
    <xf numFmtId="0" fontId="20" fillId="0" borderId="13" xfId="1" applyFont="1" applyFill="1" applyBorder="1" applyAlignment="1">
      <alignment horizontal="left" vertical="center"/>
    </xf>
    <xf numFmtId="0" fontId="20" fillId="0" borderId="33" xfId="1" applyFont="1" applyFill="1" applyBorder="1" applyAlignment="1">
      <alignment horizontal="left" vertical="center"/>
    </xf>
    <xf numFmtId="0" fontId="20" fillId="0" borderId="34" xfId="1" applyFont="1" applyFill="1" applyBorder="1" applyAlignment="1">
      <alignment horizontal="left" vertical="center"/>
    </xf>
    <xf numFmtId="0" fontId="18" fillId="0" borderId="13" xfId="1" applyFont="1" applyFill="1" applyBorder="1" applyAlignment="1">
      <alignment horizontal="left" vertical="center"/>
    </xf>
    <xf numFmtId="0" fontId="18" fillId="0" borderId="31" xfId="1" applyFont="1" applyFill="1" applyBorder="1" applyAlignment="1">
      <alignment horizontal="left" vertical="center"/>
    </xf>
    <xf numFmtId="0" fontId="18" fillId="0" borderId="32" xfId="1" applyFont="1" applyFill="1" applyBorder="1" applyAlignment="1">
      <alignment horizontal="left" vertical="center"/>
    </xf>
    <xf numFmtId="38" fontId="43" fillId="8" borderId="32" xfId="1" applyNumberFormat="1" applyFont="1" applyFill="1" applyBorder="1" applyAlignment="1">
      <alignment horizontal="center" vertical="center" shrinkToFit="1"/>
    </xf>
    <xf numFmtId="0" fontId="43" fillId="8" borderId="5" xfId="1" applyFont="1" applyFill="1" applyBorder="1" applyAlignment="1">
      <alignment horizontal="center" vertical="center" shrinkToFit="1"/>
    </xf>
    <xf numFmtId="0" fontId="43" fillId="8" borderId="113" xfId="1" applyFont="1" applyFill="1" applyBorder="1" applyAlignment="1">
      <alignment horizontal="center" vertical="center" shrinkToFit="1"/>
    </xf>
    <xf numFmtId="0" fontId="45" fillId="0" borderId="114" xfId="1" applyFont="1" applyBorder="1" applyAlignment="1">
      <alignment horizontal="center" vertical="center"/>
    </xf>
    <xf numFmtId="0" fontId="46" fillId="7" borderId="115" xfId="1" applyFont="1" applyFill="1" applyBorder="1" applyAlignment="1">
      <alignment horizontal="center" vertical="center"/>
    </xf>
    <xf numFmtId="0" fontId="46" fillId="7" borderId="116" xfId="1" applyFont="1" applyFill="1" applyBorder="1" applyAlignment="1">
      <alignment horizontal="center" vertical="center"/>
    </xf>
    <xf numFmtId="0" fontId="46" fillId="7" borderId="120" xfId="1" applyFont="1" applyFill="1" applyBorder="1" applyAlignment="1">
      <alignment horizontal="center" vertical="center"/>
    </xf>
    <xf numFmtId="0" fontId="43" fillId="0" borderId="24" xfId="1" applyFont="1" applyBorder="1" applyAlignment="1">
      <alignment horizontal="center" vertical="center" textRotation="255" shrinkToFit="1"/>
    </xf>
    <xf numFmtId="0" fontId="43" fillId="0" borderId="117" xfId="1" applyFont="1" applyBorder="1" applyAlignment="1">
      <alignment horizontal="center" vertical="center" textRotation="255" shrinkToFit="1"/>
    </xf>
    <xf numFmtId="0" fontId="43" fillId="0" borderId="25" xfId="1" applyFont="1" applyBorder="1" applyAlignment="1">
      <alignment horizontal="center" vertical="center" textRotation="255" shrinkToFit="1"/>
    </xf>
    <xf numFmtId="38" fontId="43" fillId="8" borderId="2" xfId="1" applyNumberFormat="1" applyFont="1" applyFill="1" applyBorder="1" applyAlignment="1">
      <alignment horizontal="center" vertical="center" shrinkToFit="1"/>
    </xf>
    <xf numFmtId="0" fontId="43" fillId="8" borderId="3" xfId="1" applyFont="1" applyFill="1" applyBorder="1" applyAlignment="1">
      <alignment horizontal="center" vertical="center" shrinkToFit="1"/>
    </xf>
    <xf numFmtId="0" fontId="43" fillId="8" borderId="4" xfId="1" applyFont="1" applyFill="1" applyBorder="1" applyAlignment="1">
      <alignment horizontal="center" vertical="center" shrinkToFit="1"/>
    </xf>
    <xf numFmtId="2" fontId="43" fillId="0" borderId="18" xfId="1" applyNumberFormat="1" applyFont="1" applyBorder="1" applyAlignment="1">
      <alignment horizontal="center" vertical="center" shrinkToFit="1"/>
    </xf>
    <xf numFmtId="2" fontId="43" fillId="0" borderId="86" xfId="1" applyNumberFormat="1" applyFont="1" applyBorder="1" applyAlignment="1">
      <alignment horizontal="center" vertical="center" shrinkToFit="1"/>
    </xf>
    <xf numFmtId="0" fontId="47" fillId="8" borderId="43" xfId="1" applyFont="1" applyFill="1" applyBorder="1" applyAlignment="1">
      <alignment horizontal="center" vertical="center" shrinkToFit="1"/>
    </xf>
    <xf numFmtId="0" fontId="47" fillId="8" borderId="118" xfId="1" applyFont="1" applyFill="1" applyBorder="1" applyAlignment="1">
      <alignment horizontal="center" vertical="center" shrinkToFit="1"/>
    </xf>
    <xf numFmtId="38" fontId="47" fillId="8" borderId="84" xfId="3" applyFont="1" applyFill="1" applyBorder="1" applyAlignment="1">
      <alignment horizontal="center" vertical="center" shrinkToFit="1"/>
    </xf>
    <xf numFmtId="38" fontId="47" fillId="8" borderId="30" xfId="3" applyFont="1" applyFill="1" applyBorder="1" applyAlignment="1">
      <alignment horizontal="center" vertical="center" shrinkToFit="1"/>
    </xf>
    <xf numFmtId="38" fontId="47" fillId="8" borderId="119" xfId="3" applyFont="1" applyFill="1" applyBorder="1" applyAlignment="1">
      <alignment horizontal="center" vertical="center" shrinkToFit="1"/>
    </xf>
    <xf numFmtId="2" fontId="43" fillId="0" borderId="30" xfId="1" applyNumberFormat="1" applyFont="1" applyBorder="1" applyAlignment="1">
      <alignment horizontal="center" vertical="center" shrinkToFit="1"/>
    </xf>
    <xf numFmtId="2" fontId="43" fillId="0" borderId="0" xfId="1" applyNumberFormat="1" applyFont="1" applyBorder="1" applyAlignment="1">
      <alignment horizontal="center" vertical="center" shrinkToFit="1"/>
    </xf>
    <xf numFmtId="0" fontId="29" fillId="0" borderId="0" xfId="1" applyFont="1" applyFill="1" applyBorder="1" applyAlignment="1">
      <alignment vertical="top" wrapText="1"/>
    </xf>
    <xf numFmtId="0" fontId="42" fillId="0" borderId="0" xfId="1" applyFont="1" applyFill="1" applyBorder="1" applyAlignment="1">
      <alignment horizontal="center" vertical="center"/>
    </xf>
    <xf numFmtId="0" fontId="20" fillId="4" borderId="18" xfId="1" applyFont="1" applyFill="1" applyBorder="1" applyAlignment="1">
      <alignment horizontal="center" vertical="center"/>
    </xf>
    <xf numFmtId="0" fontId="20" fillId="4" borderId="86" xfId="1" applyFont="1" applyFill="1" applyBorder="1" applyAlignment="1">
      <alignment horizontal="center" vertical="center"/>
    </xf>
    <xf numFmtId="0" fontId="20" fillId="0" borderId="31" xfId="1" applyFont="1" applyFill="1" applyBorder="1" applyAlignment="1">
      <alignment horizontal="center" vertical="center"/>
    </xf>
    <xf numFmtId="0" fontId="29" fillId="8" borderId="0" xfId="1" applyFont="1" applyFill="1" applyBorder="1" applyAlignment="1" applyProtection="1">
      <alignment vertical="center" wrapText="1"/>
      <protection locked="0"/>
    </xf>
    <xf numFmtId="0" fontId="18" fillId="4" borderId="0" xfId="1" applyFont="1" applyFill="1" applyBorder="1" applyAlignment="1" applyProtection="1">
      <alignment vertical="center"/>
      <protection locked="0"/>
    </xf>
    <xf numFmtId="0" fontId="20" fillId="10" borderId="19" xfId="1" applyFont="1" applyFill="1" applyBorder="1" applyAlignment="1" applyProtection="1">
      <alignment horizontal="center" vertical="center"/>
      <protection locked="0"/>
    </xf>
    <xf numFmtId="0" fontId="42" fillId="0" borderId="0" xfId="1" applyFont="1" applyFill="1" applyBorder="1" applyAlignment="1">
      <alignment horizontal="left" vertical="center" wrapText="1"/>
    </xf>
    <xf numFmtId="176" fontId="20" fillId="4" borderId="18" xfId="1" applyNumberFormat="1" applyFont="1" applyFill="1" applyBorder="1" applyAlignment="1">
      <alignment vertical="center"/>
    </xf>
    <xf numFmtId="176" fontId="20" fillId="4" borderId="19" xfId="1" applyNumberFormat="1" applyFont="1" applyFill="1" applyBorder="1" applyAlignment="1">
      <alignment vertical="center"/>
    </xf>
    <xf numFmtId="176" fontId="20" fillId="4" borderId="86" xfId="1" applyNumberFormat="1" applyFont="1" applyFill="1" applyBorder="1" applyAlignment="1">
      <alignment vertical="center"/>
    </xf>
    <xf numFmtId="176" fontId="29" fillId="8" borderId="30" xfId="1" applyNumberFormat="1" applyFont="1" applyFill="1" applyBorder="1" applyAlignment="1">
      <alignment vertical="center" shrinkToFit="1"/>
    </xf>
    <xf numFmtId="176" fontId="29" fillId="8" borderId="60" xfId="1" applyNumberFormat="1" applyFont="1" applyFill="1" applyBorder="1" applyAlignment="1">
      <alignment vertical="center" shrinkToFit="1"/>
    </xf>
    <xf numFmtId="176" fontId="20" fillId="8" borderId="35" xfId="0" applyNumberFormat="1" applyFont="1" applyFill="1" applyBorder="1" applyAlignment="1">
      <alignment vertical="center"/>
    </xf>
    <xf numFmtId="176" fontId="20" fillId="8" borderId="0" xfId="0" applyNumberFormat="1" applyFont="1" applyFill="1" applyBorder="1" applyAlignment="1">
      <alignment vertical="center"/>
    </xf>
    <xf numFmtId="176" fontId="29" fillId="8" borderId="0" xfId="1" applyNumberFormat="1" applyFont="1" applyFill="1" applyBorder="1" applyAlignment="1">
      <alignment vertical="center" shrinkToFit="1"/>
    </xf>
    <xf numFmtId="176" fontId="20" fillId="8" borderId="35" xfId="1" applyNumberFormat="1" applyFont="1" applyFill="1" applyBorder="1" applyAlignment="1">
      <alignment vertical="center"/>
    </xf>
    <xf numFmtId="176" fontId="20" fillId="8" borderId="0" xfId="1" applyNumberFormat="1" applyFont="1" applyFill="1" applyBorder="1" applyAlignment="1">
      <alignment vertical="center"/>
    </xf>
    <xf numFmtId="176" fontId="20" fillId="8" borderId="96" xfId="1" applyNumberFormat="1" applyFont="1" applyFill="1" applyBorder="1" applyAlignment="1">
      <alignment horizontal="center" vertical="center"/>
    </xf>
    <xf numFmtId="176" fontId="20" fillId="8" borderId="97" xfId="1" applyNumberFormat="1" applyFont="1" applyFill="1" applyBorder="1" applyAlignment="1">
      <alignment horizontal="center" vertical="center"/>
    </xf>
    <xf numFmtId="176" fontId="20" fillId="8" borderId="98" xfId="1" applyNumberFormat="1" applyFont="1" applyFill="1" applyBorder="1" applyAlignment="1">
      <alignment horizontal="center" vertical="center"/>
    </xf>
    <xf numFmtId="0" fontId="20" fillId="8" borderId="96" xfId="1" applyFont="1" applyFill="1" applyBorder="1" applyAlignment="1">
      <alignment horizontal="center" vertical="center"/>
    </xf>
    <xf numFmtId="0" fontId="20" fillId="8" borderId="97" xfId="1" applyFont="1" applyFill="1" applyBorder="1" applyAlignment="1">
      <alignment horizontal="center" vertical="center"/>
    </xf>
    <xf numFmtId="0" fontId="20" fillId="8" borderId="98" xfId="1" applyFont="1" applyFill="1" applyBorder="1" applyAlignment="1">
      <alignment horizontal="center" vertical="center"/>
    </xf>
    <xf numFmtId="176" fontId="20" fillId="8" borderId="94" xfId="1" applyNumberFormat="1" applyFont="1" applyFill="1" applyBorder="1" applyAlignment="1">
      <alignment vertical="center"/>
    </xf>
    <xf numFmtId="176" fontId="20" fillId="8" borderId="69" xfId="1" applyNumberFormat="1" applyFont="1" applyFill="1" applyBorder="1" applyAlignment="1">
      <alignment vertical="center"/>
    </xf>
    <xf numFmtId="0" fontId="20" fillId="8" borderId="103" xfId="1" applyFont="1" applyFill="1" applyBorder="1" applyAlignment="1">
      <alignment horizontal="center" vertical="center"/>
    </xf>
    <xf numFmtId="0" fontId="20" fillId="8" borderId="104" xfId="1" applyFont="1" applyFill="1" applyBorder="1" applyAlignment="1">
      <alignment horizontal="center" vertical="center"/>
    </xf>
    <xf numFmtId="0" fontId="20" fillId="8" borderId="105" xfId="1" applyFont="1" applyFill="1" applyBorder="1" applyAlignment="1">
      <alignment horizontal="center" vertical="center"/>
    </xf>
    <xf numFmtId="0" fontId="20" fillId="8" borderId="107" xfId="1" applyFont="1" applyFill="1" applyBorder="1" applyAlignment="1">
      <alignment horizontal="center" vertical="center"/>
    </xf>
    <xf numFmtId="0" fontId="20" fillId="8" borderId="108" xfId="1" applyFont="1" applyFill="1" applyBorder="1" applyAlignment="1">
      <alignment horizontal="center" vertical="center"/>
    </xf>
    <xf numFmtId="0" fontId="20" fillId="8" borderId="109" xfId="1" applyFont="1" applyFill="1" applyBorder="1" applyAlignment="1">
      <alignment horizontal="center" vertical="center"/>
    </xf>
    <xf numFmtId="0" fontId="20" fillId="0" borderId="20" xfId="1" applyFont="1" applyFill="1" applyBorder="1" applyAlignment="1">
      <alignment horizontal="center" vertical="center"/>
    </xf>
    <xf numFmtId="0" fontId="18" fillId="8" borderId="56" xfId="1" applyFont="1" applyFill="1" applyBorder="1" applyAlignment="1">
      <alignment vertical="center" wrapText="1"/>
    </xf>
    <xf numFmtId="0" fontId="18" fillId="8" borderId="57" xfId="1" applyFont="1" applyFill="1" applyBorder="1" applyAlignment="1">
      <alignment vertical="center" wrapText="1"/>
    </xf>
    <xf numFmtId="0" fontId="18" fillId="8" borderId="87" xfId="1" applyFont="1" applyFill="1" applyBorder="1" applyAlignment="1">
      <alignment vertical="center" wrapText="1"/>
    </xf>
    <xf numFmtId="176" fontId="20" fillId="4" borderId="62" xfId="11" applyNumberFormat="1" applyFont="1" applyFill="1" applyBorder="1" applyAlignment="1">
      <alignment vertical="center"/>
    </xf>
    <xf numFmtId="176" fontId="20" fillId="4" borderId="46" xfId="11" applyNumberFormat="1" applyFont="1" applyFill="1" applyBorder="1" applyAlignment="1">
      <alignment vertical="center"/>
    </xf>
    <xf numFmtId="176" fontId="20" fillId="4" borderId="63" xfId="11" applyNumberFormat="1" applyFont="1" applyFill="1" applyBorder="1" applyAlignment="1">
      <alignment vertical="center"/>
    </xf>
    <xf numFmtId="179" fontId="20" fillId="4" borderId="62" xfId="11" applyNumberFormat="1" applyFont="1" applyFill="1" applyBorder="1" applyAlignment="1">
      <alignment vertical="center"/>
    </xf>
    <xf numFmtId="179" fontId="20" fillId="4" borderId="46" xfId="11" applyNumberFormat="1" applyFont="1" applyFill="1" applyBorder="1" applyAlignment="1">
      <alignment vertical="center"/>
    </xf>
    <xf numFmtId="179" fontId="20" fillId="4" borderId="63" xfId="11" applyNumberFormat="1" applyFont="1" applyFill="1" applyBorder="1" applyAlignment="1">
      <alignment vertical="center"/>
    </xf>
    <xf numFmtId="0" fontId="20" fillId="0" borderId="6" xfId="1" applyFont="1" applyFill="1" applyBorder="1" applyAlignment="1">
      <alignment horizontal="left" vertical="center" wrapText="1"/>
    </xf>
    <xf numFmtId="180" fontId="20" fillId="4" borderId="18" xfId="11" applyNumberFormat="1" applyFont="1" applyFill="1" applyBorder="1" applyAlignment="1">
      <alignment vertical="center"/>
    </xf>
    <xf numFmtId="180" fontId="20" fillId="4" borderId="19" xfId="11" applyNumberFormat="1" applyFont="1" applyFill="1" applyBorder="1" applyAlignment="1">
      <alignment vertical="center"/>
    </xf>
    <xf numFmtId="180" fontId="20" fillId="4" borderId="86" xfId="11" applyNumberFormat="1" applyFont="1" applyFill="1" applyBorder="1" applyAlignment="1">
      <alignment vertical="center"/>
    </xf>
    <xf numFmtId="176" fontId="20" fillId="8" borderId="18" xfId="1" applyNumberFormat="1" applyFont="1" applyFill="1" applyBorder="1" applyAlignment="1">
      <alignment vertical="center"/>
    </xf>
    <xf numFmtId="176" fontId="20" fillId="8" borderId="19" xfId="1" applyNumberFormat="1" applyFont="1" applyFill="1" applyBorder="1" applyAlignment="1">
      <alignment vertical="center"/>
    </xf>
    <xf numFmtId="176" fontId="20" fillId="8" borderId="86" xfId="1" applyNumberFormat="1" applyFont="1" applyFill="1" applyBorder="1" applyAlignment="1">
      <alignment vertical="center"/>
    </xf>
    <xf numFmtId="0" fontId="29" fillId="8" borderId="13" xfId="1" applyFont="1" applyFill="1" applyBorder="1" applyAlignment="1">
      <alignment horizontal="center" vertical="center" wrapText="1"/>
    </xf>
    <xf numFmtId="0" fontId="29" fillId="8" borderId="31" xfId="1" applyFont="1" applyFill="1" applyBorder="1" applyAlignment="1">
      <alignment horizontal="center" vertical="center" wrapText="1"/>
    </xf>
    <xf numFmtId="0" fontId="29" fillId="8" borderId="34" xfId="1" applyFont="1" applyFill="1" applyBorder="1" applyAlignment="1">
      <alignment horizontal="center" vertical="center" wrapText="1"/>
    </xf>
    <xf numFmtId="0" fontId="29" fillId="8" borderId="13" xfId="1" applyFont="1" applyFill="1" applyBorder="1" applyAlignment="1">
      <alignment horizontal="center" vertical="center"/>
    </xf>
    <xf numFmtId="0" fontId="29" fillId="8" borderId="31" xfId="1" applyFont="1" applyFill="1" applyBorder="1" applyAlignment="1">
      <alignment horizontal="center" vertical="center"/>
    </xf>
    <xf numFmtId="0" fontId="29" fillId="8" borderId="34" xfId="1" applyFont="1" applyFill="1" applyBorder="1" applyAlignment="1">
      <alignment horizontal="center" vertical="center"/>
    </xf>
    <xf numFmtId="0" fontId="18" fillId="0" borderId="94" xfId="1" applyFont="1" applyFill="1" applyBorder="1" applyAlignment="1">
      <alignment vertical="center" wrapText="1"/>
    </xf>
    <xf numFmtId="0" fontId="18" fillId="0" borderId="69" xfId="1" applyFont="1" applyFill="1" applyBorder="1" applyAlignment="1">
      <alignment vertical="center" wrapText="1"/>
    </xf>
    <xf numFmtId="0" fontId="20" fillId="3" borderId="19" xfId="1" applyFont="1" applyFill="1" applyBorder="1" applyAlignment="1" applyProtection="1">
      <alignment horizontal="center" vertical="center"/>
      <protection locked="0"/>
    </xf>
    <xf numFmtId="0" fontId="37" fillId="0" borderId="0" xfId="1" applyFont="1" applyFill="1" applyAlignment="1">
      <alignment horizontal="left" vertical="center" wrapText="1"/>
    </xf>
    <xf numFmtId="0" fontId="21" fillId="0" borderId="0" xfId="1" applyFont="1" applyFill="1" applyAlignment="1">
      <alignment horizontal="left" vertical="center" wrapText="1"/>
    </xf>
    <xf numFmtId="0" fontId="29" fillId="0" borderId="0" xfId="1" applyFont="1" applyFill="1" applyAlignment="1">
      <alignment horizontal="left" vertical="center" wrapText="1"/>
    </xf>
    <xf numFmtId="0" fontId="35" fillId="0" borderId="67" xfId="1" applyFont="1" applyFill="1" applyBorder="1" applyAlignment="1">
      <alignment horizontal="left" vertical="center" wrapText="1"/>
    </xf>
    <xf numFmtId="0" fontId="35" fillId="0" borderId="66" xfId="1" applyFont="1" applyFill="1" applyBorder="1" applyAlignment="1">
      <alignment horizontal="left" vertical="center"/>
    </xf>
    <xf numFmtId="0" fontId="35" fillId="0" borderId="79" xfId="1" applyFont="1" applyFill="1" applyBorder="1" applyAlignment="1">
      <alignment horizontal="left" vertical="center"/>
    </xf>
    <xf numFmtId="178" fontId="37" fillId="3" borderId="80" xfId="3" applyNumberFormat="1" applyFont="1" applyFill="1" applyBorder="1" applyAlignment="1">
      <alignment horizontal="right" vertical="center"/>
    </xf>
    <xf numFmtId="178" fontId="37" fillId="3" borderId="66" xfId="3" applyNumberFormat="1" applyFont="1" applyFill="1" applyBorder="1" applyAlignment="1">
      <alignment horizontal="right" vertical="center"/>
    </xf>
    <xf numFmtId="176" fontId="37" fillId="4" borderId="80" xfId="11" applyNumberFormat="1" applyFont="1" applyFill="1" applyBorder="1" applyAlignment="1">
      <alignment horizontal="right" vertical="center"/>
    </xf>
    <xf numFmtId="176" fontId="37" fillId="4" borderId="66" xfId="11" applyNumberFormat="1" applyFont="1" applyFill="1" applyBorder="1" applyAlignment="1">
      <alignment horizontal="right" vertical="center"/>
    </xf>
    <xf numFmtId="176" fontId="37" fillId="5" borderId="80" xfId="11" applyNumberFormat="1" applyFont="1" applyFill="1" applyBorder="1" applyAlignment="1">
      <alignment horizontal="right" vertical="center"/>
    </xf>
    <xf numFmtId="176" fontId="37" fillId="5" borderId="66" xfId="11" applyNumberFormat="1" applyFont="1" applyFill="1" applyBorder="1" applyAlignment="1">
      <alignment horizontal="right" vertical="center"/>
    </xf>
    <xf numFmtId="0" fontId="35" fillId="0" borderId="84" xfId="1" applyFont="1" applyFill="1" applyBorder="1" applyAlignment="1">
      <alignment horizontal="left" vertical="center" wrapText="1"/>
    </xf>
    <xf numFmtId="0" fontId="35" fillId="0" borderId="30" xfId="1" applyFont="1" applyFill="1" applyBorder="1" applyAlignment="1">
      <alignment horizontal="left" vertical="center"/>
    </xf>
    <xf numFmtId="0" fontId="35" fillId="0" borderId="0" xfId="1" applyFont="1" applyFill="1" applyBorder="1" applyAlignment="1">
      <alignment horizontal="left" vertical="center"/>
    </xf>
    <xf numFmtId="0" fontId="35" fillId="0" borderId="61" xfId="1" applyFont="1" applyFill="1" applyBorder="1" applyAlignment="1">
      <alignment horizontal="left" vertical="center"/>
    </xf>
    <xf numFmtId="178" fontId="37" fillId="3" borderId="21" xfId="3" applyNumberFormat="1" applyFont="1" applyFill="1" applyBorder="1" applyAlignment="1">
      <alignment horizontal="right" vertical="center"/>
    </xf>
    <xf numFmtId="178" fontId="37" fillId="3" borderId="30" xfId="3" applyNumberFormat="1" applyFont="1" applyFill="1" applyBorder="1" applyAlignment="1">
      <alignment horizontal="right" vertical="center"/>
    </xf>
    <xf numFmtId="176" fontId="37" fillId="4" borderId="21" xfId="11" applyNumberFormat="1" applyFont="1" applyFill="1" applyBorder="1" applyAlignment="1">
      <alignment horizontal="right" vertical="center"/>
    </xf>
    <xf numFmtId="176" fontId="37" fillId="4" borderId="30" xfId="11" applyNumberFormat="1" applyFont="1" applyFill="1" applyBorder="1" applyAlignment="1">
      <alignment horizontal="right" vertical="center"/>
    </xf>
    <xf numFmtId="176" fontId="37" fillId="5" borderId="21" xfId="11" applyNumberFormat="1" applyFont="1" applyFill="1" applyBorder="1" applyAlignment="1">
      <alignment horizontal="right" vertical="center"/>
    </xf>
    <xf numFmtId="176" fontId="37" fillId="5" borderId="30" xfId="11" applyNumberFormat="1" applyFont="1" applyFill="1" applyBorder="1" applyAlignment="1">
      <alignment horizontal="right" vertical="center"/>
    </xf>
    <xf numFmtId="0" fontId="35" fillId="0" borderId="78" xfId="1" applyFont="1" applyFill="1" applyBorder="1" applyAlignment="1">
      <alignment horizontal="center" vertical="center"/>
    </xf>
    <xf numFmtId="0" fontId="35" fillId="0" borderId="83" xfId="1" applyFont="1" applyFill="1" applyBorder="1" applyAlignment="1">
      <alignment horizontal="center" vertical="center"/>
    </xf>
    <xf numFmtId="0" fontId="35" fillId="0" borderId="13" xfId="1" applyFont="1" applyFill="1" applyBorder="1" applyAlignment="1">
      <alignment horizontal="left" vertical="center" wrapText="1"/>
    </xf>
    <xf numFmtId="0" fontId="35" fillId="0" borderId="57" xfId="1" applyFont="1" applyFill="1" applyBorder="1" applyAlignment="1">
      <alignment horizontal="left" vertical="center" wrapText="1"/>
    </xf>
    <xf numFmtId="0" fontId="35" fillId="0" borderId="58" xfId="1" applyFont="1" applyFill="1" applyBorder="1" applyAlignment="1">
      <alignment horizontal="left" vertical="center" wrapText="1"/>
    </xf>
    <xf numFmtId="178" fontId="37" fillId="0" borderId="13" xfId="3" applyNumberFormat="1" applyFont="1" applyFill="1" applyBorder="1" applyAlignment="1">
      <alignment horizontal="right" vertical="center"/>
    </xf>
    <xf numFmtId="178" fontId="37" fillId="0" borderId="31" xfId="3" applyNumberFormat="1" applyFont="1" applyFill="1" applyBorder="1" applyAlignment="1">
      <alignment horizontal="right" vertical="center"/>
    </xf>
    <xf numFmtId="176" fontId="37" fillId="0" borderId="13" xfId="1" applyNumberFormat="1" applyFont="1" applyFill="1" applyBorder="1" applyAlignment="1">
      <alignment horizontal="right" vertical="center"/>
    </xf>
    <xf numFmtId="176" fontId="37" fillId="0" borderId="31" xfId="1" applyNumberFormat="1" applyFont="1" applyFill="1" applyBorder="1" applyAlignment="1">
      <alignment horizontal="right" vertical="center"/>
    </xf>
    <xf numFmtId="0" fontId="35" fillId="0" borderId="33" xfId="1" applyFont="1" applyFill="1" applyBorder="1" applyAlignment="1">
      <alignment horizontal="center" vertical="center"/>
    </xf>
    <xf numFmtId="0" fontId="18" fillId="0" borderId="33" xfId="1" applyFont="1" applyFill="1" applyBorder="1" applyAlignment="1">
      <alignment horizontal="center" vertical="center"/>
    </xf>
    <xf numFmtId="178" fontId="37" fillId="0" borderId="1" xfId="3" applyNumberFormat="1" applyFont="1" applyFill="1" applyBorder="1" applyAlignment="1">
      <alignment horizontal="right" vertical="center"/>
    </xf>
    <xf numFmtId="178" fontId="37" fillId="0" borderId="33" xfId="3" applyNumberFormat="1" applyFont="1" applyFill="1" applyBorder="1" applyAlignment="1">
      <alignment horizontal="right" vertical="center"/>
    </xf>
    <xf numFmtId="178" fontId="37" fillId="0" borderId="74" xfId="3" applyNumberFormat="1" applyFont="1" applyFill="1" applyBorder="1" applyAlignment="1">
      <alignment horizontal="right" vertical="center"/>
    </xf>
    <xf numFmtId="0" fontId="35" fillId="0" borderId="33" xfId="1" applyFont="1" applyFill="1" applyBorder="1" applyAlignment="1">
      <alignment horizontal="left" vertical="center" wrapText="1"/>
    </xf>
    <xf numFmtId="0" fontId="35" fillId="0" borderId="33" xfId="1" applyFont="1" applyFill="1" applyBorder="1" applyAlignment="1">
      <alignment horizontal="left" vertical="center"/>
    </xf>
    <xf numFmtId="0" fontId="35" fillId="0" borderId="34" xfId="1" applyFont="1" applyFill="1" applyBorder="1" applyAlignment="1">
      <alignment horizontal="left" vertical="center"/>
    </xf>
    <xf numFmtId="176" fontId="37" fillId="0" borderId="1" xfId="1" applyNumberFormat="1" applyFont="1" applyFill="1" applyBorder="1" applyAlignment="1">
      <alignment horizontal="right" vertical="center"/>
    </xf>
    <xf numFmtId="176" fontId="37" fillId="0" borderId="33" xfId="1" applyNumberFormat="1" applyFont="1" applyFill="1" applyBorder="1" applyAlignment="1">
      <alignment horizontal="right" vertical="center"/>
    </xf>
    <xf numFmtId="0" fontId="20" fillId="0" borderId="30" xfId="1" applyFont="1" applyFill="1" applyBorder="1" applyAlignment="1" applyProtection="1">
      <alignment horizontal="left" vertical="center"/>
      <protection locked="0"/>
    </xf>
    <xf numFmtId="0" fontId="20" fillId="0" borderId="59" xfId="1" applyFont="1" applyFill="1" applyBorder="1" applyAlignment="1" applyProtection="1">
      <alignment horizontal="left" vertical="center"/>
      <protection locked="0"/>
    </xf>
    <xf numFmtId="0" fontId="20" fillId="0" borderId="6" xfId="1" applyFont="1" applyFill="1" applyBorder="1" applyAlignment="1" applyProtection="1">
      <alignment horizontal="center" vertical="center"/>
      <protection locked="0"/>
    </xf>
    <xf numFmtId="0" fontId="20" fillId="0" borderId="34"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6" xfId="1" applyFont="1" applyFill="1" applyBorder="1" applyAlignment="1" applyProtection="1">
      <alignment horizontal="left" vertical="center"/>
      <protection locked="0"/>
    </xf>
    <xf numFmtId="0" fontId="35" fillId="0" borderId="31" xfId="1" applyFont="1" applyFill="1" applyBorder="1" applyAlignment="1">
      <alignment horizontal="left" vertical="center" wrapText="1"/>
    </xf>
    <xf numFmtId="0" fontId="35" fillId="0" borderId="32" xfId="1" applyFont="1" applyFill="1" applyBorder="1" applyAlignment="1">
      <alignment horizontal="left" vertical="center" wrapText="1"/>
    </xf>
    <xf numFmtId="178" fontId="37" fillId="3" borderId="35" xfId="3" applyNumberFormat="1" applyFont="1" applyFill="1" applyBorder="1" applyAlignment="1">
      <alignment horizontal="right" vertical="center"/>
    </xf>
    <xf numFmtId="178" fontId="37" fillId="3" borderId="0" xfId="3" applyNumberFormat="1" applyFont="1" applyFill="1" applyBorder="1" applyAlignment="1">
      <alignment horizontal="right" vertical="center"/>
    </xf>
    <xf numFmtId="176" fontId="37" fillId="4" borderId="35" xfId="1" applyNumberFormat="1" applyFont="1" applyFill="1" applyBorder="1" applyAlignment="1">
      <alignment horizontal="right" vertical="center"/>
    </xf>
    <xf numFmtId="176" fontId="37" fillId="4" borderId="0" xfId="1" applyNumberFormat="1" applyFont="1" applyFill="1" applyBorder="1" applyAlignment="1">
      <alignment horizontal="right" vertical="center"/>
    </xf>
    <xf numFmtId="176" fontId="37" fillId="5" borderId="35" xfId="1" applyNumberFormat="1" applyFont="1" applyFill="1" applyBorder="1" applyAlignment="1">
      <alignment horizontal="right" vertical="center"/>
    </xf>
    <xf numFmtId="176" fontId="37" fillId="5" borderId="0" xfId="1" applyNumberFormat="1" applyFont="1" applyFill="1" applyBorder="1" applyAlignment="1">
      <alignment horizontal="right" vertical="center"/>
    </xf>
    <xf numFmtId="0" fontId="81" fillId="0" borderId="5" xfId="1" applyFont="1" applyBorder="1" applyAlignment="1">
      <alignment horizontal="center" vertical="center" wrapText="1" shrinkToFit="1"/>
    </xf>
    <xf numFmtId="0" fontId="81" fillId="0" borderId="11" xfId="1" applyFont="1" applyBorder="1" applyAlignment="1">
      <alignment horizontal="center" vertical="center" wrapText="1" shrinkToFit="1"/>
    </xf>
    <xf numFmtId="0" fontId="20" fillId="0" borderId="21" xfId="1" applyFont="1" applyFill="1" applyBorder="1" applyAlignment="1">
      <alignment horizontal="center" vertical="center"/>
    </xf>
    <xf numFmtId="0" fontId="20" fillId="0" borderId="30" xfId="1" applyFont="1" applyFill="1" applyBorder="1" applyAlignment="1">
      <alignment horizontal="center" vertical="center"/>
    </xf>
    <xf numFmtId="0" fontId="20" fillId="0" borderId="59" xfId="1" applyFont="1" applyFill="1" applyBorder="1" applyAlignment="1">
      <alignment horizontal="center" vertical="center"/>
    </xf>
    <xf numFmtId="0" fontId="20" fillId="0" borderId="30" xfId="1" applyFont="1" applyFill="1" applyBorder="1" applyAlignment="1" applyProtection="1">
      <alignment horizontal="left" vertical="center" wrapText="1"/>
      <protection locked="0"/>
    </xf>
    <xf numFmtId="0" fontId="20" fillId="0" borderId="59" xfId="1" applyFont="1" applyFill="1" applyBorder="1" applyAlignment="1" applyProtection="1">
      <alignment horizontal="left" vertical="center" wrapText="1"/>
      <protection locked="0"/>
    </xf>
    <xf numFmtId="0" fontId="20" fillId="0" borderId="13" xfId="1" applyFont="1" applyFill="1" applyBorder="1" applyAlignment="1">
      <alignment horizontal="center" vertical="center" wrapText="1"/>
    </xf>
    <xf numFmtId="0" fontId="20" fillId="0" borderId="31" xfId="1" applyFont="1" applyFill="1" applyBorder="1" applyAlignment="1">
      <alignment horizontal="center" vertical="center" wrapText="1"/>
    </xf>
    <xf numFmtId="0" fontId="20" fillId="0" borderId="32" xfId="1" applyFont="1" applyFill="1" applyBorder="1" applyAlignment="1">
      <alignment horizontal="center" vertical="center" wrapText="1"/>
    </xf>
    <xf numFmtId="0" fontId="20" fillId="0" borderId="35"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20" fillId="0" borderId="61" xfId="1" applyFont="1" applyFill="1" applyBorder="1" applyAlignment="1">
      <alignment horizontal="center" vertical="center" wrapText="1"/>
    </xf>
    <xf numFmtId="0" fontId="20" fillId="0" borderId="60" xfId="1" applyNumberFormat="1" applyFont="1" applyFill="1" applyBorder="1" applyAlignment="1" applyProtection="1">
      <alignment vertical="center"/>
      <protection locked="0"/>
    </xf>
    <xf numFmtId="0" fontId="20" fillId="0" borderId="35" xfId="1" applyFont="1" applyFill="1" applyBorder="1" applyAlignment="1" applyProtection="1">
      <alignment horizontal="left" vertical="center"/>
      <protection locked="0"/>
    </xf>
    <xf numFmtId="0" fontId="20" fillId="0" borderId="0" xfId="1" applyFont="1" applyFill="1" applyBorder="1" applyAlignment="1" applyProtection="1">
      <alignment horizontal="left" vertical="center"/>
      <protection locked="0"/>
    </xf>
    <xf numFmtId="0" fontId="20" fillId="0" borderId="61" xfId="1" applyFont="1" applyFill="1" applyBorder="1" applyAlignment="1" applyProtection="1">
      <alignment horizontal="left" vertical="center"/>
      <protection locked="0"/>
    </xf>
    <xf numFmtId="0" fontId="20" fillId="0" borderId="21" xfId="1" applyFont="1" applyFill="1" applyBorder="1" applyAlignment="1" applyProtection="1">
      <alignment horizontal="left" vertical="center"/>
      <protection locked="0"/>
    </xf>
    <xf numFmtId="0" fontId="22" fillId="0" borderId="0" xfId="1" applyFont="1" applyFill="1" applyAlignment="1">
      <alignment horizontal="center" vertical="center"/>
    </xf>
    <xf numFmtId="0" fontId="22" fillId="2" borderId="0" xfId="1" applyFont="1" applyFill="1" applyAlignment="1">
      <alignment horizontal="center" vertical="center"/>
    </xf>
    <xf numFmtId="0" fontId="20" fillId="0" borderId="56" xfId="1" applyFont="1" applyFill="1" applyBorder="1" applyAlignment="1">
      <alignment horizontal="center" vertical="center"/>
    </xf>
    <xf numFmtId="0" fontId="20" fillId="0" borderId="57" xfId="1" applyFont="1" applyFill="1" applyBorder="1" applyAlignment="1">
      <alignment horizontal="center" vertical="center"/>
    </xf>
    <xf numFmtId="0" fontId="20" fillId="0" borderId="58" xfId="1" applyFont="1" applyFill="1" applyBorder="1" applyAlignment="1">
      <alignment horizontal="center" vertical="center"/>
    </xf>
    <xf numFmtId="0" fontId="20" fillId="0" borderId="57" xfId="1" applyFont="1" applyFill="1" applyBorder="1" applyAlignment="1" applyProtection="1">
      <alignment horizontal="left" vertical="center"/>
      <protection locked="0"/>
    </xf>
    <xf numFmtId="0" fontId="20" fillId="0" borderId="58" xfId="1" applyFont="1" applyFill="1" applyBorder="1" applyAlignment="1" applyProtection="1">
      <alignment horizontal="left" vertical="center"/>
      <protection locked="0"/>
    </xf>
    <xf numFmtId="0" fontId="20" fillId="0" borderId="6" xfId="1" applyFont="1" applyFill="1" applyBorder="1" applyAlignment="1" applyProtection="1">
      <alignment vertical="center"/>
      <protection locked="0"/>
    </xf>
    <xf numFmtId="0" fontId="29" fillId="0" borderId="0" xfId="1" applyFont="1" applyFill="1" applyBorder="1" applyAlignment="1">
      <alignment horizontal="left" vertical="center" wrapText="1"/>
    </xf>
    <xf numFmtId="0" fontId="21" fillId="6" borderId="1" xfId="1" applyFont="1" applyFill="1" applyBorder="1" applyAlignment="1">
      <alignment horizontal="center" vertical="center"/>
    </xf>
    <xf numFmtId="0" fontId="21" fillId="6" borderId="33" xfId="1" applyFont="1" applyFill="1" applyBorder="1" applyAlignment="1">
      <alignment horizontal="center" vertical="center"/>
    </xf>
    <xf numFmtId="0" fontId="21" fillId="6" borderId="34" xfId="1" applyFont="1" applyFill="1" applyBorder="1" applyAlignment="1">
      <alignment horizontal="center" vertical="center"/>
    </xf>
    <xf numFmtId="0" fontId="35" fillId="6" borderId="1" xfId="1" applyFont="1" applyFill="1" applyBorder="1" applyAlignment="1">
      <alignment horizontal="center" vertical="center"/>
    </xf>
    <xf numFmtId="0" fontId="35" fillId="6" borderId="33" xfId="1" applyFont="1" applyFill="1" applyBorder="1" applyAlignment="1">
      <alignment horizontal="center" vertical="center"/>
    </xf>
    <xf numFmtId="0" fontId="35" fillId="6" borderId="72" xfId="1" applyFont="1" applyFill="1" applyBorder="1" applyAlignment="1">
      <alignment horizontal="center" vertical="center"/>
    </xf>
    <xf numFmtId="0" fontId="35" fillId="6" borderId="73" xfId="1" applyFont="1" applyFill="1" applyBorder="1" applyAlignment="1">
      <alignment horizontal="center" vertical="center"/>
    </xf>
    <xf numFmtId="0" fontId="20" fillId="0" borderId="56" xfId="1" applyFont="1" applyFill="1" applyBorder="1" applyAlignment="1">
      <alignment horizontal="center" vertical="center" wrapText="1"/>
    </xf>
    <xf numFmtId="0" fontId="20" fillId="0" borderId="57" xfId="1" applyFont="1" applyFill="1" applyBorder="1" applyAlignment="1">
      <alignment horizontal="center" vertical="center" wrapText="1"/>
    </xf>
    <xf numFmtId="0" fontId="20" fillId="0" borderId="58" xfId="1" applyFont="1" applyFill="1" applyBorder="1" applyAlignment="1">
      <alignment horizontal="center" vertical="center" wrapText="1"/>
    </xf>
    <xf numFmtId="0" fontId="81" fillId="9" borderId="31" xfId="1" applyFont="1" applyFill="1" applyBorder="1" applyAlignment="1">
      <alignment horizontal="center" vertical="top" wrapText="1"/>
    </xf>
    <xf numFmtId="0" fontId="81" fillId="9" borderId="32" xfId="1" applyFont="1" applyFill="1" applyBorder="1" applyAlignment="1">
      <alignment horizontal="center" vertical="top" wrapText="1"/>
    </xf>
    <xf numFmtId="0" fontId="81" fillId="9" borderId="0" xfId="1" applyFont="1" applyFill="1" applyBorder="1" applyAlignment="1">
      <alignment horizontal="center" vertical="top" wrapText="1"/>
    </xf>
    <xf numFmtId="0" fontId="81" fillId="9" borderId="61" xfId="1" applyFont="1" applyFill="1" applyBorder="1" applyAlignment="1">
      <alignment horizontal="center" vertical="top" wrapText="1"/>
    </xf>
    <xf numFmtId="0" fontId="81" fillId="9" borderId="30" xfId="1" applyFont="1" applyFill="1" applyBorder="1" applyAlignment="1">
      <alignment horizontal="center" vertical="top" wrapText="1"/>
    </xf>
    <xf numFmtId="0" fontId="81" fillId="9" borderId="59" xfId="1" applyFont="1" applyFill="1" applyBorder="1" applyAlignment="1">
      <alignment horizontal="center" vertical="top" wrapText="1"/>
    </xf>
    <xf numFmtId="0" fontId="81" fillId="9" borderId="31" xfId="1" applyFont="1" applyFill="1" applyBorder="1" applyAlignment="1">
      <alignment horizontal="left" vertical="top" wrapText="1"/>
    </xf>
    <xf numFmtId="0" fontId="81" fillId="9" borderId="32" xfId="1" applyFont="1" applyFill="1" applyBorder="1" applyAlignment="1">
      <alignment horizontal="left" vertical="top" wrapText="1"/>
    </xf>
    <xf numFmtId="0" fontId="81" fillId="9" borderId="0" xfId="1" applyFont="1" applyFill="1" applyBorder="1" applyAlignment="1">
      <alignment horizontal="left" vertical="top" wrapText="1"/>
    </xf>
    <xf numFmtId="0" fontId="81" fillId="9" borderId="61" xfId="1" applyFont="1" applyFill="1" applyBorder="1" applyAlignment="1">
      <alignment horizontal="left" vertical="top" wrapText="1"/>
    </xf>
    <xf numFmtId="0" fontId="81" fillId="9" borderId="30" xfId="1" applyFont="1" applyFill="1" applyBorder="1" applyAlignment="1">
      <alignment horizontal="left" vertical="top" wrapText="1"/>
    </xf>
    <xf numFmtId="0" fontId="81" fillId="9" borderId="59" xfId="1" applyFont="1" applyFill="1" applyBorder="1" applyAlignment="1">
      <alignment horizontal="left" vertical="top" wrapText="1"/>
    </xf>
    <xf numFmtId="0" fontId="81" fillId="0" borderId="6" xfId="1" applyFont="1" applyBorder="1" applyAlignment="1">
      <alignment horizontal="center" vertical="center" wrapText="1" shrinkToFit="1"/>
    </xf>
    <xf numFmtId="0" fontId="81" fillId="0" borderId="6" xfId="1" applyFont="1" applyFill="1" applyBorder="1" applyAlignment="1">
      <alignment horizontal="center" vertical="center" wrapText="1" shrinkToFit="1"/>
    </xf>
    <xf numFmtId="0" fontId="22" fillId="8" borderId="14" xfId="1" applyFont="1" applyFill="1" applyBorder="1" applyAlignment="1">
      <alignment horizontal="center" vertical="center" wrapText="1"/>
    </xf>
    <xf numFmtId="0" fontId="22" fillId="8" borderId="114" xfId="1" applyFont="1" applyFill="1" applyBorder="1" applyAlignment="1">
      <alignment horizontal="center" vertical="center" wrapText="1"/>
    </xf>
    <xf numFmtId="0" fontId="22" fillId="8" borderId="117" xfId="1" applyFont="1" applyFill="1" applyBorder="1" applyAlignment="1">
      <alignment horizontal="center" vertical="center" wrapText="1"/>
    </xf>
    <xf numFmtId="0" fontId="22" fillId="8" borderId="59" xfId="1" applyFont="1" applyFill="1" applyBorder="1" applyAlignment="1">
      <alignment horizontal="center" vertical="center" wrapText="1"/>
    </xf>
    <xf numFmtId="0" fontId="22" fillId="8" borderId="32" xfId="1" applyFont="1" applyFill="1" applyBorder="1" applyAlignment="1">
      <alignment horizontal="center" vertical="center" wrapText="1"/>
    </xf>
    <xf numFmtId="0" fontId="22" fillId="8" borderId="11" xfId="1" applyFont="1" applyFill="1" applyBorder="1" applyAlignment="1">
      <alignment horizontal="center" vertical="center" textRotation="255"/>
    </xf>
    <xf numFmtId="0" fontId="22" fillId="8" borderId="5" xfId="1" applyFont="1" applyFill="1" applyBorder="1" applyAlignment="1">
      <alignment horizontal="center" vertical="center" textRotation="255"/>
    </xf>
    <xf numFmtId="0" fontId="22" fillId="8" borderId="13" xfId="1" applyFont="1" applyFill="1" applyBorder="1" applyAlignment="1">
      <alignment horizontal="center" vertical="center" wrapText="1"/>
    </xf>
    <xf numFmtId="0" fontId="22" fillId="8" borderId="31" xfId="1" applyFont="1" applyFill="1" applyBorder="1" applyAlignment="1">
      <alignment horizontal="center" vertical="center"/>
    </xf>
    <xf numFmtId="0" fontId="22" fillId="8" borderId="32" xfId="1" applyFont="1" applyFill="1" applyBorder="1" applyAlignment="1">
      <alignment horizontal="center" vertical="center"/>
    </xf>
    <xf numFmtId="0" fontId="22" fillId="8" borderId="35" xfId="1" applyFont="1" applyFill="1" applyBorder="1" applyAlignment="1">
      <alignment horizontal="center" vertical="center"/>
    </xf>
    <xf numFmtId="0" fontId="22" fillId="8" borderId="0" xfId="1" applyFont="1" applyFill="1" applyBorder="1" applyAlignment="1">
      <alignment horizontal="center" vertical="center"/>
    </xf>
    <xf numFmtId="0" fontId="22" fillId="8" borderId="61" xfId="1" applyFont="1" applyFill="1" applyBorder="1" applyAlignment="1">
      <alignment horizontal="center" vertical="center"/>
    </xf>
    <xf numFmtId="0" fontId="22" fillId="8" borderId="1" xfId="1" applyFont="1" applyFill="1" applyBorder="1" applyAlignment="1">
      <alignment vertical="center"/>
    </xf>
    <xf numFmtId="0" fontId="22" fillId="8" borderId="33" xfId="1" applyFont="1" applyFill="1" applyBorder="1" applyAlignment="1">
      <alignment vertical="center"/>
    </xf>
    <xf numFmtId="0" fontId="22" fillId="8" borderId="34" xfId="1" applyFont="1" applyFill="1" applyBorder="1" applyAlignment="1">
      <alignment vertical="center"/>
    </xf>
    <xf numFmtId="0" fontId="22" fillId="8" borderId="13" xfId="1" applyFont="1" applyFill="1" applyBorder="1" applyAlignment="1">
      <alignment horizontal="center" vertical="center" shrinkToFit="1"/>
    </xf>
    <xf numFmtId="0" fontId="22" fillId="8" borderId="35" xfId="1" applyFont="1" applyFill="1" applyBorder="1" applyAlignment="1">
      <alignment horizontal="center" vertical="center" shrinkToFit="1"/>
    </xf>
    <xf numFmtId="0" fontId="22" fillId="8" borderId="5" xfId="1" applyFont="1" applyFill="1" applyBorder="1" applyAlignment="1">
      <alignment horizontal="center" vertical="center" wrapText="1"/>
    </xf>
    <xf numFmtId="0" fontId="22" fillId="8" borderId="20" xfId="1" applyFont="1" applyFill="1" applyBorder="1" applyAlignment="1">
      <alignment horizontal="center" vertical="center" wrapText="1"/>
    </xf>
    <xf numFmtId="0" fontId="22" fillId="8" borderId="21" xfId="1" applyFont="1" applyFill="1" applyBorder="1" applyAlignment="1">
      <alignment vertical="center" wrapText="1"/>
    </xf>
    <xf numFmtId="0" fontId="22" fillId="8" borderId="59" xfId="1" applyFont="1" applyFill="1" applyBorder="1" applyAlignment="1">
      <alignment vertical="center" wrapText="1"/>
    </xf>
    <xf numFmtId="0" fontId="22" fillId="0" borderId="6" xfId="1" applyFont="1" applyFill="1" applyBorder="1" applyAlignment="1">
      <alignment horizontal="center" vertical="center"/>
    </xf>
    <xf numFmtId="0" fontId="22" fillId="0" borderId="1" xfId="1" applyFont="1" applyFill="1" applyBorder="1" applyAlignment="1">
      <alignment horizontal="center" vertical="center"/>
    </xf>
    <xf numFmtId="0" fontId="22" fillId="0" borderId="18" xfId="1" applyFont="1" applyFill="1" applyBorder="1" applyAlignment="1">
      <alignment vertical="center"/>
    </xf>
    <xf numFmtId="0" fontId="22" fillId="0" borderId="19" xfId="1" applyFont="1" applyFill="1" applyBorder="1" applyAlignment="1">
      <alignment vertical="center"/>
    </xf>
    <xf numFmtId="0" fontId="22" fillId="0" borderId="86" xfId="1" applyFont="1" applyFill="1" applyBorder="1" applyAlignment="1">
      <alignment vertical="center"/>
    </xf>
    <xf numFmtId="0" fontId="22" fillId="0" borderId="1" xfId="1" applyFont="1" applyFill="1" applyBorder="1" applyAlignment="1">
      <alignment vertical="center"/>
    </xf>
    <xf numFmtId="0" fontId="22" fillId="0" borderId="33" xfId="1" applyFont="1" applyFill="1" applyBorder="1" applyAlignment="1">
      <alignment vertical="center"/>
    </xf>
    <xf numFmtId="0" fontId="19" fillId="8" borderId="5" xfId="1" applyFont="1" applyFill="1" applyBorder="1" applyAlignment="1">
      <alignment horizontal="center" vertical="center" textRotation="255" wrapText="1"/>
    </xf>
    <xf numFmtId="0" fontId="19" fillId="8" borderId="20" xfId="1" applyFont="1" applyFill="1" applyBorder="1" applyAlignment="1">
      <alignment horizontal="center" vertical="center" textRotation="255" wrapText="1"/>
    </xf>
    <xf numFmtId="0" fontId="22" fillId="8" borderId="13" xfId="1" applyFont="1" applyFill="1" applyBorder="1" applyAlignment="1">
      <alignment horizontal="center" vertical="center" wrapText="1" shrinkToFit="1"/>
    </xf>
    <xf numFmtId="0" fontId="22" fillId="8" borderId="31" xfId="1" applyFont="1" applyFill="1" applyBorder="1" applyAlignment="1">
      <alignment horizontal="center" vertical="center" wrapText="1" shrinkToFit="1"/>
    </xf>
    <xf numFmtId="0" fontId="22" fillId="8" borderId="32" xfId="1" applyFont="1" applyFill="1" applyBorder="1" applyAlignment="1">
      <alignment horizontal="center" vertical="center" wrapText="1" shrinkToFit="1"/>
    </xf>
    <xf numFmtId="0" fontId="22" fillId="8" borderId="35" xfId="1" applyFont="1" applyFill="1" applyBorder="1" applyAlignment="1">
      <alignment horizontal="center" vertical="center" wrapText="1" shrinkToFit="1"/>
    </xf>
    <xf numFmtId="0" fontId="22" fillId="8" borderId="0" xfId="1" applyFont="1" applyFill="1" applyBorder="1" applyAlignment="1">
      <alignment horizontal="center" vertical="center" wrapText="1" shrinkToFit="1"/>
    </xf>
    <xf numFmtId="0" fontId="22" fillId="8" borderId="61" xfId="1" applyFont="1" applyFill="1" applyBorder="1" applyAlignment="1">
      <alignment horizontal="center" vertical="center" wrapText="1" shrinkToFit="1"/>
    </xf>
    <xf numFmtId="0" fontId="22" fillId="8" borderId="5" xfId="1" applyFont="1" applyFill="1" applyBorder="1" applyAlignment="1">
      <alignment horizontal="center" vertical="center" wrapText="1" shrinkToFit="1"/>
    </xf>
    <xf numFmtId="0" fontId="22" fillId="8" borderId="20" xfId="1" applyFont="1" applyFill="1" applyBorder="1" applyAlignment="1">
      <alignment horizontal="center" vertical="center" wrapText="1" shrinkToFit="1"/>
    </xf>
    <xf numFmtId="0" fontId="22" fillId="8" borderId="5" xfId="1" applyFont="1" applyFill="1" applyBorder="1" applyAlignment="1">
      <alignment horizontal="center" vertical="center" shrinkToFit="1"/>
    </xf>
    <xf numFmtId="0" fontId="22" fillId="8" borderId="20" xfId="1" applyFont="1" applyFill="1" applyBorder="1" applyAlignment="1">
      <alignment horizontal="center" vertical="center" shrinkToFit="1"/>
    </xf>
    <xf numFmtId="0" fontId="22" fillId="8" borderId="35" xfId="1" applyFont="1" applyFill="1" applyBorder="1" applyAlignment="1">
      <alignment horizontal="center" vertical="center" wrapText="1"/>
    </xf>
    <xf numFmtId="0" fontId="22" fillId="8" borderId="1" xfId="1" applyFont="1" applyFill="1" applyBorder="1" applyAlignment="1">
      <alignment vertical="center" wrapText="1"/>
    </xf>
    <xf numFmtId="0" fontId="22" fillId="8" borderId="34" xfId="1" applyFont="1" applyFill="1" applyBorder="1" applyAlignment="1">
      <alignment vertical="center" wrapText="1"/>
    </xf>
    <xf numFmtId="0" fontId="22" fillId="8" borderId="13" xfId="1" applyFont="1" applyFill="1" applyBorder="1" applyAlignment="1">
      <alignment vertical="center"/>
    </xf>
    <xf numFmtId="0" fontId="22" fillId="8" borderId="31" xfId="1" applyFont="1" applyFill="1" applyBorder="1" applyAlignment="1">
      <alignment vertical="center"/>
    </xf>
    <xf numFmtId="0" fontId="22" fillId="8" borderId="61" xfId="1" applyFont="1" applyFill="1" applyBorder="1" applyAlignment="1">
      <alignment horizontal="center" vertical="center" wrapText="1"/>
    </xf>
    <xf numFmtId="0" fontId="22" fillId="8" borderId="20" xfId="1" applyFont="1" applyFill="1" applyBorder="1" applyAlignment="1">
      <alignment horizontal="center" vertical="center" textRotation="255"/>
    </xf>
    <xf numFmtId="0" fontId="22" fillId="8" borderId="5" xfId="1" applyFont="1" applyFill="1" applyBorder="1" applyAlignment="1">
      <alignment horizontal="center" vertical="center"/>
    </xf>
    <xf numFmtId="0" fontId="22" fillId="8" borderId="20" xfId="1" applyFont="1" applyFill="1" applyBorder="1" applyAlignment="1">
      <alignment horizontal="center" vertical="center"/>
    </xf>
    <xf numFmtId="0" fontId="22" fillId="8" borderId="13" xfId="1" applyFont="1" applyFill="1" applyBorder="1" applyAlignment="1">
      <alignment horizontal="center" vertical="center"/>
    </xf>
    <xf numFmtId="0" fontId="22" fillId="8" borderId="21" xfId="1" applyFont="1" applyFill="1" applyBorder="1" applyAlignment="1">
      <alignment horizontal="center" vertical="center"/>
    </xf>
    <xf numFmtId="0" fontId="22" fillId="8" borderId="59" xfId="1" applyFont="1" applyFill="1" applyBorder="1" applyAlignment="1">
      <alignment horizontal="center" vertical="center"/>
    </xf>
    <xf numFmtId="0" fontId="66" fillId="8" borderId="13" xfId="1" applyFont="1" applyFill="1" applyBorder="1" applyAlignment="1">
      <alignment horizontal="center" vertical="center" shrinkToFit="1"/>
    </xf>
    <xf numFmtId="0" fontId="66" fillId="8" borderId="35" xfId="1" applyFont="1" applyFill="1" applyBorder="1" applyAlignment="1">
      <alignment horizontal="center" vertical="center" shrinkToFit="1"/>
    </xf>
    <xf numFmtId="0" fontId="66" fillId="8" borderId="5" xfId="1" applyFont="1" applyFill="1" applyBorder="1" applyAlignment="1">
      <alignment horizontal="center" vertical="center" wrapText="1" shrinkToFit="1"/>
    </xf>
    <xf numFmtId="0" fontId="66" fillId="8" borderId="20" xfId="1" applyFont="1" applyFill="1" applyBorder="1" applyAlignment="1">
      <alignment horizontal="center" vertical="center" wrapText="1" shrinkToFit="1"/>
    </xf>
    <xf numFmtId="0" fontId="66" fillId="8" borderId="5" xfId="1" applyFont="1" applyFill="1" applyBorder="1" applyAlignment="1">
      <alignment horizontal="center" vertical="center" wrapText="1"/>
    </xf>
    <xf numFmtId="0" fontId="66" fillId="8" borderId="20" xfId="1" applyFont="1" applyFill="1" applyBorder="1" applyAlignment="1">
      <alignment horizontal="center" vertical="center" wrapText="1"/>
    </xf>
    <xf numFmtId="0" fontId="66" fillId="8" borderId="13" xfId="1" applyFont="1" applyFill="1" applyBorder="1" applyAlignment="1">
      <alignment horizontal="center" vertical="center" wrapText="1"/>
    </xf>
    <xf numFmtId="0" fontId="66" fillId="8" borderId="35" xfId="1" applyFont="1" applyFill="1" applyBorder="1" applyAlignment="1">
      <alignment horizontal="center" vertical="center" wrapText="1"/>
    </xf>
    <xf numFmtId="0" fontId="22" fillId="5" borderId="151" xfId="1" applyFont="1" applyFill="1" applyBorder="1" applyAlignment="1">
      <alignment horizontal="left" vertical="center"/>
    </xf>
    <xf numFmtId="0" fontId="22" fillId="5" borderId="43" xfId="1" applyFont="1" applyFill="1" applyBorder="1" applyAlignment="1">
      <alignment horizontal="left" vertical="center"/>
    </xf>
    <xf numFmtId="0" fontId="22" fillId="5" borderId="152" xfId="1" applyFont="1" applyFill="1" applyBorder="1" applyAlignment="1">
      <alignment horizontal="left" vertical="center"/>
    </xf>
    <xf numFmtId="0" fontId="22" fillId="8" borderId="24" xfId="1" applyFont="1" applyFill="1" applyBorder="1" applyAlignment="1">
      <alignment horizontal="center" vertical="center" wrapText="1"/>
    </xf>
    <xf numFmtId="0" fontId="66" fillId="8" borderId="5" xfId="1" applyFont="1" applyFill="1" applyBorder="1" applyAlignment="1">
      <alignment horizontal="center" vertical="center" textRotation="255"/>
    </xf>
    <xf numFmtId="0" fontId="66" fillId="8" borderId="20" xfId="1" applyFont="1" applyFill="1" applyBorder="1" applyAlignment="1">
      <alignment horizontal="center" vertical="center" textRotation="255"/>
    </xf>
    <xf numFmtId="0" fontId="66" fillId="0" borderId="6" xfId="1" applyFont="1" applyFill="1" applyBorder="1" applyAlignment="1">
      <alignment horizontal="center" vertical="center"/>
    </xf>
    <xf numFmtId="0" fontId="66" fillId="0" borderId="1" xfId="1" applyFont="1" applyFill="1" applyBorder="1" applyAlignment="1">
      <alignment horizontal="center" vertical="center"/>
    </xf>
    <xf numFmtId="0" fontId="66" fillId="0" borderId="18" xfId="1" applyFont="1" applyFill="1" applyBorder="1" applyAlignment="1">
      <alignment vertical="center"/>
    </xf>
    <xf numFmtId="0" fontId="66" fillId="0" borderId="19" xfId="1" applyFont="1" applyFill="1" applyBorder="1" applyAlignment="1">
      <alignment vertical="center"/>
    </xf>
    <xf numFmtId="0" fontId="66" fillId="0" borderId="86" xfId="1" applyFont="1" applyFill="1" applyBorder="1" applyAlignment="1">
      <alignment vertical="center"/>
    </xf>
    <xf numFmtId="0" fontId="21" fillId="8" borderId="5" xfId="1" applyFont="1" applyFill="1" applyBorder="1" applyAlignment="1">
      <alignment horizontal="center" vertical="center" textRotation="255" wrapText="1"/>
    </xf>
    <xf numFmtId="0" fontId="21" fillId="8" borderId="20" xfId="1" applyFont="1" applyFill="1" applyBorder="1" applyAlignment="1">
      <alignment horizontal="center" vertical="center" textRotation="255" wrapText="1"/>
    </xf>
    <xf numFmtId="0" fontId="66" fillId="8" borderId="13" xfId="1" applyFont="1" applyFill="1" applyBorder="1" applyAlignment="1">
      <alignment horizontal="center" vertical="center" wrapText="1" shrinkToFit="1"/>
    </xf>
    <xf numFmtId="0" fontId="66" fillId="8" borderId="31" xfId="1" applyFont="1" applyFill="1" applyBorder="1" applyAlignment="1">
      <alignment horizontal="center" vertical="center" wrapText="1" shrinkToFit="1"/>
    </xf>
    <xf numFmtId="0" fontId="66" fillId="8" borderId="32" xfId="1" applyFont="1" applyFill="1" applyBorder="1" applyAlignment="1">
      <alignment horizontal="center" vertical="center" wrapText="1" shrinkToFit="1"/>
    </xf>
    <xf numFmtId="0" fontId="66" fillId="8" borderId="35" xfId="1" applyFont="1" applyFill="1" applyBorder="1" applyAlignment="1">
      <alignment horizontal="center" vertical="center" wrapText="1" shrinkToFit="1"/>
    </xf>
    <xf numFmtId="0" fontId="66" fillId="8" borderId="0" xfId="1" applyFont="1" applyFill="1" applyBorder="1" applyAlignment="1">
      <alignment horizontal="center" vertical="center" wrapText="1" shrinkToFit="1"/>
    </xf>
    <xf numFmtId="0" fontId="66" fillId="8" borderId="61" xfId="1" applyFont="1" applyFill="1" applyBorder="1" applyAlignment="1">
      <alignment horizontal="center" vertical="center" wrapText="1" shrinkToFit="1"/>
    </xf>
    <xf numFmtId="0" fontId="66" fillId="8" borderId="5" xfId="1" applyFont="1" applyFill="1" applyBorder="1" applyAlignment="1">
      <alignment horizontal="center" vertical="center" shrinkToFit="1"/>
    </xf>
    <xf numFmtId="0" fontId="66" fillId="8" borderId="20" xfId="1" applyFont="1" applyFill="1" applyBorder="1" applyAlignment="1">
      <alignment horizontal="center" vertical="center" shrinkToFit="1"/>
    </xf>
    <xf numFmtId="0" fontId="66" fillId="8" borderId="35" xfId="1" applyFont="1" applyFill="1" applyBorder="1" applyAlignment="1">
      <alignment horizontal="center" vertical="center"/>
    </xf>
    <xf numFmtId="0" fontId="66" fillId="8" borderId="61" xfId="1" applyFont="1" applyFill="1" applyBorder="1" applyAlignment="1">
      <alignment horizontal="center" vertical="center"/>
    </xf>
    <xf numFmtId="0" fontId="66" fillId="8" borderId="31" xfId="1" applyFont="1" applyFill="1" applyBorder="1" applyAlignment="1">
      <alignment horizontal="center" vertical="center" wrapText="1"/>
    </xf>
    <xf numFmtId="0" fontId="66" fillId="8" borderId="31" xfId="1" applyFont="1" applyFill="1" applyBorder="1" applyAlignment="1">
      <alignment horizontal="center" vertical="center"/>
    </xf>
    <xf numFmtId="0" fontId="66" fillId="8" borderId="32" xfId="1" applyFont="1" applyFill="1" applyBorder="1" applyAlignment="1">
      <alignment horizontal="center" vertical="center"/>
    </xf>
    <xf numFmtId="0" fontId="66" fillId="8" borderId="0" xfId="1" applyFont="1" applyFill="1" applyBorder="1" applyAlignment="1">
      <alignment horizontal="center" vertical="center"/>
    </xf>
    <xf numFmtId="0" fontId="20" fillId="0" borderId="6" xfId="1" applyFont="1" applyFill="1" applyBorder="1" applyAlignment="1">
      <alignment horizontal="center" vertical="center" wrapText="1"/>
    </xf>
    <xf numFmtId="0" fontId="20" fillId="0" borderId="23" xfId="1" applyFont="1" applyFill="1" applyBorder="1" applyAlignment="1">
      <alignment horizontal="center" vertical="center" wrapText="1"/>
    </xf>
    <xf numFmtId="0" fontId="22" fillId="8" borderId="35" xfId="1" applyFont="1" applyFill="1" applyBorder="1" applyAlignment="1">
      <alignment horizontal="left" vertical="center" wrapText="1"/>
    </xf>
    <xf numFmtId="0" fontId="22" fillId="8" borderId="61" xfId="1" applyFont="1" applyFill="1" applyBorder="1" applyAlignment="1">
      <alignment horizontal="left" vertical="center" wrapText="1"/>
    </xf>
    <xf numFmtId="0" fontId="66" fillId="0" borderId="0" xfId="1" applyFont="1" applyFill="1" applyAlignment="1">
      <alignment horizontal="left" vertical="top" wrapText="1"/>
    </xf>
    <xf numFmtId="0" fontId="10" fillId="2" borderId="6" xfId="14" applyFont="1" applyFill="1" applyBorder="1" applyAlignment="1">
      <alignment vertical="center"/>
    </xf>
    <xf numFmtId="0" fontId="10" fillId="2" borderId="1" xfId="14" applyFont="1" applyFill="1" applyBorder="1" applyAlignment="1">
      <alignment vertical="center"/>
    </xf>
    <xf numFmtId="0" fontId="10" fillId="2" borderId="33" xfId="14" applyFont="1" applyFill="1" applyBorder="1" applyAlignment="1">
      <alignment vertical="center"/>
    </xf>
    <xf numFmtId="0" fontId="10" fillId="2" borderId="34" xfId="14" applyFont="1" applyFill="1" applyBorder="1" applyAlignment="1">
      <alignment vertical="center"/>
    </xf>
    <xf numFmtId="0" fontId="12" fillId="2" borderId="1" xfId="14" applyFont="1" applyFill="1" applyBorder="1" applyAlignment="1">
      <alignment vertical="center"/>
    </xf>
    <xf numFmtId="0" fontId="12" fillId="2" borderId="33" xfId="14" applyFont="1" applyFill="1" applyBorder="1" applyAlignment="1">
      <alignment vertical="center"/>
    </xf>
    <xf numFmtId="0" fontId="12" fillId="2" borderId="34" xfId="14" applyFont="1" applyFill="1" applyBorder="1" applyAlignment="1">
      <alignment vertical="center"/>
    </xf>
    <xf numFmtId="0" fontId="12" fillId="2" borderId="6" xfId="14" applyFont="1" applyFill="1" applyBorder="1" applyAlignment="1">
      <alignment vertical="center"/>
    </xf>
    <xf numFmtId="0" fontId="10" fillId="2" borderId="9" xfId="14" applyFont="1" applyFill="1" applyBorder="1" applyAlignment="1">
      <alignment vertical="center"/>
    </xf>
    <xf numFmtId="0" fontId="10" fillId="2" borderId="43" xfId="14" applyFont="1" applyFill="1" applyBorder="1" applyAlignment="1">
      <alignment vertical="center"/>
    </xf>
    <xf numFmtId="0" fontId="10" fillId="2" borderId="44" xfId="14" applyFont="1" applyFill="1" applyBorder="1" applyAlignment="1">
      <alignment vertical="center"/>
    </xf>
    <xf numFmtId="0" fontId="10" fillId="2" borderId="45" xfId="14" applyFont="1" applyFill="1" applyBorder="1" applyAlignment="1">
      <alignment vertical="center"/>
    </xf>
    <xf numFmtId="0" fontId="10" fillId="2" borderId="46" xfId="14" applyFont="1" applyFill="1" applyBorder="1" applyAlignment="1">
      <alignment vertical="center"/>
    </xf>
    <xf numFmtId="0" fontId="10" fillId="2" borderId="47" xfId="14" applyFont="1" applyFill="1" applyBorder="1" applyAlignment="1">
      <alignment vertical="center"/>
    </xf>
    <xf numFmtId="0" fontId="10" fillId="0" borderId="0" xfId="1" applyFont="1" applyAlignment="1">
      <alignment horizontal="left" vertical="top" wrapText="1"/>
    </xf>
    <xf numFmtId="0" fontId="10" fillId="0" borderId="6" xfId="1" applyFont="1" applyBorder="1" applyAlignment="1">
      <alignment horizontal="center" vertical="center"/>
    </xf>
    <xf numFmtId="0" fontId="10" fillId="0" borderId="5" xfId="1" applyFont="1" applyBorder="1" applyAlignment="1">
      <alignment horizontal="left" vertical="center"/>
    </xf>
    <xf numFmtId="0" fontId="10" fillId="0" borderId="33" xfId="1" applyFont="1" applyBorder="1" applyAlignment="1">
      <alignment horizontal="left" vertical="center"/>
    </xf>
    <xf numFmtId="0" fontId="10" fillId="0" borderId="34" xfId="1" applyFont="1" applyBorder="1" applyAlignment="1">
      <alignment horizontal="left" vertical="center"/>
    </xf>
    <xf numFmtId="0" fontId="10" fillId="0" borderId="5" xfId="1" applyFont="1" applyBorder="1" applyAlignment="1">
      <alignment horizontal="left" vertical="center" wrapText="1"/>
    </xf>
    <xf numFmtId="0" fontId="1" fillId="2" borderId="25" xfId="14" applyFill="1" applyBorder="1" applyAlignment="1">
      <alignment horizontal="left" vertical="center"/>
    </xf>
    <xf numFmtId="0" fontId="1" fillId="2" borderId="11" xfId="14" applyFill="1" applyBorder="1" applyAlignment="1">
      <alignment horizontal="left" vertical="center"/>
    </xf>
    <xf numFmtId="0" fontId="1" fillId="2" borderId="21" xfId="14" applyFill="1" applyBorder="1" applyAlignment="1">
      <alignment horizontal="left" vertical="center"/>
    </xf>
    <xf numFmtId="0" fontId="1" fillId="2" borderId="22" xfId="14" applyFill="1" applyBorder="1" applyAlignment="1">
      <alignment horizontal="left" vertical="center"/>
    </xf>
    <xf numFmtId="0" fontId="1" fillId="2" borderId="12" xfId="14" applyFill="1" applyBorder="1" applyAlignment="1">
      <alignment horizontal="left" vertical="center"/>
    </xf>
    <xf numFmtId="0" fontId="1" fillId="2" borderId="6" xfId="14" applyFill="1" applyBorder="1" applyAlignment="1">
      <alignment horizontal="left" vertical="center"/>
    </xf>
    <xf numFmtId="0" fontId="1" fillId="2" borderId="1" xfId="14" applyFill="1" applyBorder="1" applyAlignment="1">
      <alignment horizontal="left" vertical="center"/>
    </xf>
    <xf numFmtId="0" fontId="1" fillId="2" borderId="23" xfId="14" applyFill="1" applyBorder="1" applyAlignment="1">
      <alignment horizontal="left" vertical="center"/>
    </xf>
    <xf numFmtId="0" fontId="1" fillId="2" borderId="27" xfId="14" applyFill="1" applyBorder="1" applyAlignment="1">
      <alignment horizontal="left" vertical="center"/>
    </xf>
    <xf numFmtId="0" fontId="1" fillId="2" borderId="28" xfId="14" applyFill="1" applyBorder="1" applyAlignment="1">
      <alignment horizontal="left" vertical="center"/>
    </xf>
    <xf numFmtId="0" fontId="1" fillId="2" borderId="29" xfId="14" applyFill="1" applyBorder="1" applyAlignment="1">
      <alignment horizontal="left" vertical="center"/>
    </xf>
    <xf numFmtId="0" fontId="1" fillId="2" borderId="24" xfId="14" applyFill="1" applyBorder="1" applyAlignment="1">
      <alignment horizontal="left" vertical="center"/>
    </xf>
    <xf numFmtId="0" fontId="1" fillId="2" borderId="5" xfId="14" applyFill="1" applyBorder="1" applyAlignment="1">
      <alignment horizontal="left" vertical="center"/>
    </xf>
    <xf numFmtId="0" fontId="1" fillId="2" borderId="13" xfId="14" applyFill="1" applyBorder="1" applyAlignment="1">
      <alignment horizontal="left" vertical="center"/>
    </xf>
    <xf numFmtId="0" fontId="1" fillId="2" borderId="14" xfId="14" applyFill="1" applyBorder="1" applyAlignment="1">
      <alignment horizontal="left" vertical="center"/>
    </xf>
    <xf numFmtId="0" fontId="10" fillId="2" borderId="12" xfId="14" applyFont="1" applyFill="1" applyBorder="1" applyAlignment="1">
      <alignment horizontal="left" vertical="center"/>
    </xf>
    <xf numFmtId="0" fontId="10" fillId="2" borderId="6" xfId="14" applyFont="1" applyFill="1" applyBorder="1" applyAlignment="1">
      <alignment horizontal="left" vertical="center"/>
    </xf>
    <xf numFmtId="0" fontId="10" fillId="2" borderId="11" xfId="14" applyFont="1" applyFill="1" applyBorder="1" applyAlignment="1">
      <alignment horizontal="left" vertical="center"/>
    </xf>
    <xf numFmtId="0" fontId="10" fillId="2" borderId="21" xfId="14" applyFont="1" applyFill="1" applyBorder="1" applyAlignment="1">
      <alignment horizontal="left" vertical="center"/>
    </xf>
    <xf numFmtId="0" fontId="10" fillId="2" borderId="22" xfId="14" applyFont="1" applyFill="1" applyBorder="1" applyAlignment="1">
      <alignment horizontal="left" vertical="center"/>
    </xf>
    <xf numFmtId="0" fontId="10" fillId="2" borderId="1" xfId="14" applyFont="1" applyFill="1" applyBorder="1" applyAlignment="1">
      <alignment horizontal="left" vertical="center"/>
    </xf>
    <xf numFmtId="0" fontId="10" fillId="2" borderId="23" xfId="14" applyFont="1" applyFill="1" applyBorder="1" applyAlignment="1">
      <alignment horizontal="left" vertical="center"/>
    </xf>
    <xf numFmtId="176" fontId="59" fillId="2" borderId="0" xfId="1" applyNumberFormat="1" applyFont="1" applyFill="1" applyBorder="1" applyAlignment="1" applyProtection="1">
      <alignment vertical="center" shrinkToFit="1"/>
      <protection locked="0"/>
    </xf>
    <xf numFmtId="0" fontId="20" fillId="0" borderId="1" xfId="1" applyFont="1" applyFill="1" applyBorder="1" applyAlignment="1">
      <alignment horizontal="left" vertical="center" wrapText="1" indent="2"/>
    </xf>
    <xf numFmtId="0" fontId="20" fillId="0" borderId="33" xfId="1" applyFont="1" applyFill="1" applyBorder="1" applyAlignment="1">
      <alignment horizontal="left" vertical="center" indent="2"/>
    </xf>
    <xf numFmtId="0" fontId="20" fillId="0" borderId="34" xfId="1" applyFont="1" applyFill="1" applyBorder="1" applyAlignment="1">
      <alignment horizontal="left" vertical="center" indent="2"/>
    </xf>
    <xf numFmtId="0" fontId="29" fillId="0" borderId="0" xfId="1" applyFont="1" applyFill="1" applyAlignment="1">
      <alignment horizontal="left" vertical="top" wrapText="1"/>
    </xf>
    <xf numFmtId="0" fontId="59" fillId="0" borderId="0" xfId="1" applyFont="1" applyFill="1" applyBorder="1" applyAlignment="1">
      <alignment horizontal="left" vertical="center" wrapText="1"/>
    </xf>
    <xf numFmtId="0" fontId="29" fillId="8" borderId="90" xfId="1" applyFont="1" applyFill="1" applyBorder="1" applyAlignment="1">
      <alignment horizontal="left" vertical="center" wrapText="1"/>
    </xf>
    <xf numFmtId="0" fontId="75" fillId="8" borderId="131" xfId="1" applyFont="1" applyFill="1" applyBorder="1" applyAlignment="1">
      <alignment horizontal="left" vertical="center" wrapText="1"/>
    </xf>
    <xf numFmtId="0" fontId="75" fillId="8" borderId="66" xfId="1" applyFont="1" applyFill="1" applyBorder="1" applyAlignment="1">
      <alignment vertical="center" wrapText="1"/>
    </xf>
    <xf numFmtId="0" fontId="20" fillId="0" borderId="72" xfId="1" applyFont="1" applyFill="1" applyBorder="1" applyAlignment="1">
      <alignment horizontal="left" vertical="center"/>
    </xf>
    <xf numFmtId="0" fontId="20" fillId="0" borderId="18" xfId="1" applyFont="1" applyFill="1" applyBorder="1" applyAlignment="1">
      <alignment horizontal="center" vertical="center"/>
    </xf>
    <xf numFmtId="49" fontId="18" fillId="0" borderId="28" xfId="1" applyNumberFormat="1" applyFont="1" applyFill="1" applyBorder="1" applyAlignment="1">
      <alignment horizontal="center" vertical="center" wrapText="1"/>
    </xf>
    <xf numFmtId="49" fontId="18" fillId="0" borderId="54" xfId="1" applyNumberFormat="1" applyFont="1" applyFill="1" applyBorder="1" applyAlignment="1">
      <alignment horizontal="center" vertical="center" wrapText="1"/>
    </xf>
    <xf numFmtId="49" fontId="18" fillId="0" borderId="55" xfId="1" applyNumberFormat="1" applyFont="1" applyFill="1" applyBorder="1" applyAlignment="1">
      <alignment horizontal="center" vertical="center" wrapText="1"/>
    </xf>
    <xf numFmtId="49" fontId="29" fillId="0" borderId="1" xfId="1" applyNumberFormat="1" applyFont="1" applyFill="1" applyBorder="1" applyAlignment="1">
      <alignment horizontal="left" vertical="center" wrapText="1"/>
    </xf>
    <xf numFmtId="49" fontId="29" fillId="0" borderId="33" xfId="1" applyNumberFormat="1" applyFont="1" applyFill="1" applyBorder="1" applyAlignment="1">
      <alignment horizontal="left" vertical="center" wrapText="1"/>
    </xf>
    <xf numFmtId="49" fontId="29" fillId="0" borderId="34" xfId="1" applyNumberFormat="1" applyFont="1" applyFill="1" applyBorder="1" applyAlignment="1">
      <alignment horizontal="left" vertical="center" wrapText="1"/>
    </xf>
    <xf numFmtId="0" fontId="36" fillId="0" borderId="0" xfId="1" applyFont="1" applyBorder="1" applyAlignment="1">
      <alignment horizontal="left" vertical="center"/>
    </xf>
    <xf numFmtId="0" fontId="43" fillId="0" borderId="13" xfId="1" applyFont="1" applyFill="1" applyBorder="1" applyAlignment="1">
      <alignment horizontal="left" vertical="center" wrapText="1"/>
    </xf>
    <xf numFmtId="0" fontId="43" fillId="0" borderId="31" xfId="1" applyFont="1" applyFill="1" applyBorder="1" applyAlignment="1">
      <alignment horizontal="left" vertical="center" wrapText="1"/>
    </xf>
    <xf numFmtId="0" fontId="43" fillId="0" borderId="133" xfId="1" applyFont="1" applyFill="1" applyBorder="1" applyAlignment="1">
      <alignment horizontal="left" vertical="center" wrapText="1"/>
    </xf>
    <xf numFmtId="38" fontId="43" fillId="8" borderId="77" xfId="1" applyNumberFormat="1" applyFont="1" applyFill="1" applyBorder="1" applyAlignment="1">
      <alignment horizontal="center" vertical="center" shrinkToFit="1"/>
    </xf>
    <xf numFmtId="0" fontId="73" fillId="7" borderId="115" xfId="1" applyFont="1" applyFill="1" applyBorder="1" applyAlignment="1">
      <alignment horizontal="center" vertical="center"/>
    </xf>
    <xf numFmtId="0" fontId="73" fillId="7" borderId="116" xfId="1" applyFont="1" applyFill="1" applyBorder="1" applyAlignment="1">
      <alignment horizontal="center" vertical="center"/>
    </xf>
    <xf numFmtId="0" fontId="73" fillId="7" borderId="120" xfId="1" applyFont="1" applyFill="1" applyBorder="1" applyAlignment="1">
      <alignment horizontal="center" vertical="center"/>
    </xf>
    <xf numFmtId="0" fontId="42" fillId="0" borderId="13" xfId="1" applyFont="1" applyFill="1" applyBorder="1" applyAlignment="1">
      <alignment horizontal="center" vertical="center" wrapText="1"/>
    </xf>
    <xf numFmtId="0" fontId="42" fillId="0" borderId="31" xfId="1" applyFont="1" applyFill="1" applyBorder="1" applyAlignment="1">
      <alignment horizontal="center" vertical="center"/>
    </xf>
    <xf numFmtId="0" fontId="42" fillId="0" borderId="21" xfId="1" applyFont="1" applyFill="1" applyBorder="1" applyAlignment="1">
      <alignment horizontal="center" vertical="center"/>
    </xf>
    <xf numFmtId="0" fontId="42" fillId="0" borderId="30" xfId="1" applyFont="1" applyFill="1" applyBorder="1" applyAlignment="1">
      <alignment horizontal="center" vertical="center"/>
    </xf>
    <xf numFmtId="0" fontId="42" fillId="0" borderId="59" xfId="1" applyFont="1" applyFill="1" applyBorder="1" applyAlignment="1">
      <alignment horizontal="center" vertical="center"/>
    </xf>
    <xf numFmtId="38" fontId="43" fillId="8" borderId="18" xfId="1" applyNumberFormat="1" applyFont="1" applyFill="1" applyBorder="1" applyAlignment="1">
      <alignment horizontal="center" vertical="center" shrinkToFit="1"/>
    </xf>
    <xf numFmtId="38" fontId="43" fillId="8" borderId="19" xfId="1" applyNumberFormat="1" applyFont="1" applyFill="1" applyBorder="1" applyAlignment="1">
      <alignment horizontal="center" vertical="center" shrinkToFit="1"/>
    </xf>
    <xf numFmtId="38" fontId="43" fillId="8" borderId="86" xfId="1" applyNumberFormat="1" applyFont="1" applyFill="1" applyBorder="1" applyAlignment="1">
      <alignment horizontal="center" vertical="center" shrinkToFit="1"/>
    </xf>
    <xf numFmtId="0" fontId="47" fillId="8" borderId="30" xfId="1" applyFont="1" applyFill="1" applyBorder="1" applyAlignment="1">
      <alignment horizontal="center" vertical="center" shrinkToFit="1"/>
    </xf>
    <xf numFmtId="38" fontId="43" fillId="8" borderId="84" xfId="3" applyFont="1" applyFill="1" applyBorder="1" applyAlignment="1">
      <alignment horizontal="center" vertical="center" shrinkToFit="1"/>
    </xf>
    <xf numFmtId="38" fontId="43" fillId="8" borderId="30" xfId="3" applyFont="1" applyFill="1" applyBorder="1" applyAlignment="1">
      <alignment horizontal="center" vertical="center" shrinkToFit="1"/>
    </xf>
    <xf numFmtId="38" fontId="43" fillId="8" borderId="119" xfId="3" applyFont="1" applyFill="1" applyBorder="1" applyAlignment="1">
      <alignment horizontal="center" vertical="center" shrinkToFit="1"/>
    </xf>
    <xf numFmtId="0" fontId="72" fillId="0" borderId="0" xfId="1" applyFont="1" applyFill="1" applyBorder="1" applyAlignment="1">
      <alignment horizontal="left" vertical="center" wrapText="1"/>
    </xf>
    <xf numFmtId="0" fontId="72" fillId="0" borderId="127" xfId="1" applyFont="1" applyFill="1" applyBorder="1" applyAlignment="1">
      <alignment horizontal="left" vertical="center" wrapText="1"/>
    </xf>
    <xf numFmtId="0" fontId="72" fillId="13" borderId="0" xfId="1" applyFont="1" applyFill="1" applyBorder="1" applyAlignment="1">
      <alignment vertical="center"/>
    </xf>
    <xf numFmtId="0" fontId="40" fillId="0" borderId="30" xfId="1" applyFont="1" applyFill="1" applyBorder="1" applyAlignment="1">
      <alignment horizontal="left" vertical="center" wrapText="1" shrinkToFit="1"/>
    </xf>
    <xf numFmtId="0" fontId="43" fillId="0" borderId="31" xfId="1" applyFont="1" applyFill="1" applyBorder="1" applyAlignment="1">
      <alignment horizontal="center" vertical="center"/>
    </xf>
    <xf numFmtId="0" fontId="43" fillId="0" borderId="21" xfId="1" applyFont="1" applyFill="1" applyBorder="1" applyAlignment="1">
      <alignment horizontal="center" vertical="center"/>
    </xf>
    <xf numFmtId="0" fontId="43" fillId="0" borderId="30" xfId="1" applyFont="1" applyFill="1" applyBorder="1" applyAlignment="1">
      <alignment horizontal="center" vertical="center"/>
    </xf>
    <xf numFmtId="0" fontId="43" fillId="0" borderId="59" xfId="1" applyFont="1" applyFill="1" applyBorder="1" applyAlignment="1">
      <alignment horizontal="center" vertical="center"/>
    </xf>
    <xf numFmtId="2" fontId="43" fillId="0" borderId="60" xfId="1" applyNumberFormat="1" applyFont="1" applyBorder="1" applyAlignment="1">
      <alignment horizontal="center" vertical="center" shrinkToFit="1"/>
    </xf>
    <xf numFmtId="176" fontId="20" fillId="13" borderId="18" xfId="1" applyNumberFormat="1" applyFont="1" applyFill="1" applyBorder="1" applyAlignment="1" applyProtection="1">
      <alignment vertical="center"/>
      <protection locked="0"/>
    </xf>
    <xf numFmtId="176" fontId="20" fillId="13" borderId="19" xfId="1" applyNumberFormat="1" applyFont="1" applyFill="1" applyBorder="1" applyAlignment="1" applyProtection="1">
      <alignment vertical="center"/>
      <protection locked="0"/>
    </xf>
    <xf numFmtId="176" fontId="20" fillId="13" borderId="86" xfId="1" applyNumberFormat="1" applyFont="1" applyFill="1" applyBorder="1" applyAlignment="1" applyProtection="1">
      <alignment vertical="center"/>
      <protection locked="0"/>
    </xf>
    <xf numFmtId="0" fontId="29" fillId="0" borderId="0" xfId="1" applyFont="1" applyFill="1" applyBorder="1" applyAlignment="1">
      <alignment horizontal="left" vertical="top" wrapText="1"/>
    </xf>
    <xf numFmtId="0" fontId="26" fillId="0" borderId="13" xfId="1" applyFont="1" applyFill="1" applyBorder="1" applyAlignment="1">
      <alignment horizontal="center" vertical="center"/>
    </xf>
    <xf numFmtId="0" fontId="26" fillId="0" borderId="31" xfId="1" applyFont="1" applyFill="1" applyBorder="1" applyAlignment="1">
      <alignment horizontal="center" vertical="center"/>
    </xf>
    <xf numFmtId="0" fontId="18" fillId="6" borderId="1" xfId="1" applyFont="1" applyFill="1" applyBorder="1" applyAlignment="1">
      <alignment horizontal="center" vertical="center"/>
    </xf>
    <xf numFmtId="0" fontId="18" fillId="6" borderId="33" xfId="1" applyFont="1" applyFill="1" applyBorder="1" applyAlignment="1">
      <alignment horizontal="center" vertical="center"/>
    </xf>
    <xf numFmtId="0" fontId="18" fillId="6" borderId="34" xfId="1" applyFont="1" applyFill="1" applyBorder="1" applyAlignment="1">
      <alignment horizontal="center" vertical="center"/>
    </xf>
    <xf numFmtId="176" fontId="20" fillId="0" borderId="1" xfId="1" applyNumberFormat="1" applyFont="1" applyFill="1" applyBorder="1" applyAlignment="1" applyProtection="1">
      <alignment vertical="center"/>
      <protection locked="0"/>
    </xf>
    <xf numFmtId="176" fontId="20" fillId="0" borderId="33" xfId="1" applyNumberFormat="1" applyFont="1" applyFill="1" applyBorder="1" applyAlignment="1" applyProtection="1">
      <alignment vertical="center"/>
      <protection locked="0"/>
    </xf>
    <xf numFmtId="0" fontId="20" fillId="0" borderId="33" xfId="1" applyFont="1" applyFill="1" applyBorder="1" applyAlignment="1">
      <alignment horizontal="center" vertical="center"/>
    </xf>
    <xf numFmtId="176" fontId="20" fillId="0" borderId="80" xfId="1" applyNumberFormat="1" applyFont="1" applyFill="1" applyBorder="1" applyAlignment="1" applyProtection="1">
      <alignment vertical="center"/>
      <protection locked="0"/>
    </xf>
    <xf numFmtId="176" fontId="20" fillId="0" borderId="66" xfId="1" applyNumberFormat="1" applyFont="1" applyFill="1" applyBorder="1" applyAlignment="1" applyProtection="1">
      <alignment vertical="center"/>
      <protection locked="0"/>
    </xf>
    <xf numFmtId="184" fontId="20" fillId="0" borderId="66" xfId="1" applyNumberFormat="1" applyFont="1" applyFill="1" applyBorder="1" applyAlignment="1" applyProtection="1">
      <alignment horizontal="center" vertical="center"/>
      <protection locked="0"/>
    </xf>
    <xf numFmtId="184" fontId="20" fillId="0" borderId="79" xfId="1" applyNumberFormat="1" applyFont="1" applyFill="1" applyBorder="1" applyAlignment="1" applyProtection="1">
      <alignment horizontal="center" vertical="center"/>
      <protection locked="0"/>
    </xf>
    <xf numFmtId="176" fontId="20" fillId="13" borderId="148" xfId="1" applyNumberFormat="1" applyFont="1" applyFill="1" applyBorder="1" applyAlignment="1" applyProtection="1">
      <alignment horizontal="center" vertical="center"/>
      <protection locked="0"/>
    </xf>
    <xf numFmtId="176" fontId="20" fillId="13" borderId="149" xfId="1" applyNumberFormat="1" applyFont="1" applyFill="1" applyBorder="1" applyAlignment="1" applyProtection="1">
      <alignment horizontal="center" vertical="center"/>
      <protection locked="0"/>
    </xf>
    <xf numFmtId="176" fontId="20" fillId="13" borderId="150" xfId="1" applyNumberFormat="1" applyFont="1" applyFill="1" applyBorder="1" applyAlignment="1" applyProtection="1">
      <alignment horizontal="center" vertical="center"/>
      <protection locked="0"/>
    </xf>
    <xf numFmtId="176" fontId="20" fillId="13" borderId="148" xfId="1" applyNumberFormat="1" applyFont="1" applyFill="1" applyBorder="1" applyAlignment="1" applyProtection="1">
      <alignment vertical="center"/>
      <protection locked="0"/>
    </xf>
    <xf numFmtId="176" fontId="20" fillId="13" borderId="149" xfId="1" applyNumberFormat="1" applyFont="1" applyFill="1" applyBorder="1" applyAlignment="1" applyProtection="1">
      <alignment vertical="center"/>
      <protection locked="0"/>
    </xf>
    <xf numFmtId="176" fontId="20" fillId="13" borderId="150" xfId="1" applyNumberFormat="1" applyFont="1" applyFill="1" applyBorder="1" applyAlignment="1" applyProtection="1">
      <alignment vertical="center"/>
      <protection locked="0"/>
    </xf>
    <xf numFmtId="176" fontId="20" fillId="8" borderId="130" xfId="1" applyNumberFormat="1" applyFont="1" applyFill="1" applyBorder="1" applyAlignment="1" applyProtection="1">
      <alignment vertical="center"/>
      <protection locked="0"/>
    </xf>
    <xf numFmtId="176" fontId="20" fillId="8" borderId="131" xfId="1" applyNumberFormat="1" applyFont="1" applyFill="1" applyBorder="1" applyAlignment="1" applyProtection="1">
      <alignment vertical="center"/>
      <protection locked="0"/>
    </xf>
    <xf numFmtId="176" fontId="20" fillId="0" borderId="130" xfId="1" applyNumberFormat="1" applyFont="1" applyFill="1" applyBorder="1" applyAlignment="1" applyProtection="1">
      <alignment vertical="center"/>
      <protection locked="0"/>
    </xf>
    <xf numFmtId="176" fontId="20" fillId="0" borderId="131" xfId="1" applyNumberFormat="1" applyFont="1" applyFill="1" applyBorder="1" applyAlignment="1" applyProtection="1">
      <alignment vertical="center"/>
      <protection locked="0"/>
    </xf>
    <xf numFmtId="184" fontId="20" fillId="0" borderId="131" xfId="1" applyNumberFormat="1" applyFont="1" applyFill="1" applyBorder="1" applyAlignment="1" applyProtection="1">
      <alignment horizontal="center" vertical="center"/>
      <protection locked="0"/>
    </xf>
    <xf numFmtId="184" fontId="20" fillId="0" borderId="147" xfId="1" applyNumberFormat="1" applyFont="1" applyFill="1" applyBorder="1" applyAlignment="1" applyProtection="1">
      <alignment horizontal="center" vertical="center"/>
      <protection locked="0"/>
    </xf>
    <xf numFmtId="184" fontId="26" fillId="0" borderId="28" xfId="1" applyNumberFormat="1" applyFont="1" applyFill="1" applyBorder="1" applyAlignment="1">
      <alignment horizontal="center" vertical="center"/>
    </xf>
    <xf numFmtId="184" fontId="26" fillId="0" borderId="31" xfId="1" applyNumberFormat="1" applyFont="1" applyFill="1" applyBorder="1" applyAlignment="1">
      <alignment horizontal="center" vertical="center"/>
    </xf>
    <xf numFmtId="176" fontId="20" fillId="13" borderId="137" xfId="1" applyNumberFormat="1" applyFont="1" applyFill="1" applyBorder="1" applyAlignment="1" applyProtection="1">
      <alignment horizontal="center" vertical="center"/>
      <protection locked="0"/>
    </xf>
    <xf numFmtId="176" fontId="20" fillId="13" borderId="138" xfId="1" applyNumberFormat="1" applyFont="1" applyFill="1" applyBorder="1" applyAlignment="1" applyProtection="1">
      <alignment horizontal="center" vertical="center"/>
      <protection locked="0"/>
    </xf>
    <xf numFmtId="176" fontId="20" fillId="13" borderId="139" xfId="1" applyNumberFormat="1" applyFont="1" applyFill="1" applyBorder="1" applyAlignment="1" applyProtection="1">
      <alignment horizontal="center" vertical="center"/>
      <protection locked="0"/>
    </xf>
    <xf numFmtId="176" fontId="20" fillId="13" borderId="137" xfId="1" applyNumberFormat="1" applyFont="1" applyFill="1" applyBorder="1" applyAlignment="1" applyProtection="1">
      <alignment vertical="center"/>
      <protection locked="0"/>
    </xf>
    <xf numFmtId="176" fontId="20" fillId="13" borderId="138" xfId="1" applyNumberFormat="1" applyFont="1" applyFill="1" applyBorder="1" applyAlignment="1" applyProtection="1">
      <alignment vertical="center"/>
      <protection locked="0"/>
    </xf>
    <xf numFmtId="176" fontId="20" fillId="13" borderId="139" xfId="1" applyNumberFormat="1" applyFont="1" applyFill="1" applyBorder="1" applyAlignment="1" applyProtection="1">
      <alignment vertical="center"/>
      <protection locked="0"/>
    </xf>
    <xf numFmtId="176" fontId="20" fillId="8" borderId="56" xfId="1" applyNumberFormat="1" applyFont="1" applyFill="1" applyBorder="1" applyAlignment="1" applyProtection="1">
      <alignment vertical="center"/>
      <protection locked="0"/>
    </xf>
    <xf numFmtId="176" fontId="20" fillId="8" borderId="57" xfId="1" applyNumberFormat="1" applyFont="1" applyFill="1" applyBorder="1" applyAlignment="1" applyProtection="1">
      <alignment vertical="center"/>
      <protection locked="0"/>
    </xf>
    <xf numFmtId="176" fontId="20" fillId="0" borderId="56" xfId="1" applyNumberFormat="1" applyFont="1" applyFill="1" applyBorder="1" applyAlignment="1" applyProtection="1">
      <alignment vertical="center"/>
      <protection locked="0"/>
    </xf>
    <xf numFmtId="176" fontId="20" fillId="0" borderId="57" xfId="1" applyNumberFormat="1" applyFont="1" applyFill="1" applyBorder="1" applyAlignment="1" applyProtection="1">
      <alignment vertical="center"/>
      <protection locked="0"/>
    </xf>
    <xf numFmtId="184" fontId="20" fillId="0" borderId="57" xfId="1" applyNumberFormat="1" applyFont="1" applyFill="1" applyBorder="1" applyAlignment="1" applyProtection="1">
      <alignment horizontal="center" vertical="center"/>
      <protection locked="0"/>
    </xf>
    <xf numFmtId="184" fontId="20" fillId="0" borderId="58" xfId="1" applyNumberFormat="1" applyFont="1" applyFill="1" applyBorder="1" applyAlignment="1" applyProtection="1">
      <alignment horizontal="center" vertical="center"/>
      <protection locked="0"/>
    </xf>
    <xf numFmtId="0" fontId="20" fillId="0" borderId="161" xfId="1" applyFont="1" applyFill="1" applyBorder="1" applyAlignment="1" applyProtection="1">
      <alignment horizontal="center" vertical="center" shrinkToFit="1"/>
      <protection locked="0"/>
    </xf>
    <xf numFmtId="0" fontId="20" fillId="0" borderId="162" xfId="1" applyFont="1" applyFill="1" applyBorder="1" applyAlignment="1" applyProtection="1">
      <alignment horizontal="center" vertical="center" shrinkToFit="1"/>
      <protection locked="0"/>
    </xf>
    <xf numFmtId="0" fontId="20" fillId="0" borderId="163" xfId="1" applyFont="1" applyFill="1" applyBorder="1" applyAlignment="1" applyProtection="1">
      <alignment horizontal="center" vertical="center" shrinkToFit="1"/>
      <protection locked="0"/>
    </xf>
    <xf numFmtId="0" fontId="20" fillId="0" borderId="96" xfId="1" applyFont="1" applyFill="1" applyBorder="1" applyAlignment="1" applyProtection="1">
      <alignment horizontal="center" vertical="center" shrinkToFit="1"/>
      <protection locked="0"/>
    </xf>
    <xf numFmtId="0" fontId="20" fillId="0" borderId="97" xfId="1" applyFont="1" applyFill="1" applyBorder="1" applyAlignment="1" applyProtection="1">
      <alignment horizontal="center" vertical="center" shrinkToFit="1"/>
      <protection locked="0"/>
    </xf>
    <xf numFmtId="0" fontId="20" fillId="0" borderId="98" xfId="1" applyFont="1" applyFill="1" applyBorder="1" applyAlignment="1" applyProtection="1">
      <alignment horizontal="center" vertical="center" shrinkToFit="1"/>
      <protection locked="0"/>
    </xf>
    <xf numFmtId="176" fontId="20" fillId="13" borderId="140" xfId="1" applyNumberFormat="1" applyFont="1" applyFill="1" applyBorder="1" applyAlignment="1" applyProtection="1">
      <alignment horizontal="center" vertical="center"/>
      <protection locked="0"/>
    </xf>
    <xf numFmtId="176" fontId="20" fillId="13" borderId="66" xfId="1" applyNumberFormat="1" applyFont="1" applyFill="1" applyBorder="1" applyAlignment="1" applyProtection="1">
      <alignment horizontal="center" vertical="center"/>
      <protection locked="0"/>
    </xf>
    <xf numFmtId="176" fontId="20" fillId="13" borderId="90" xfId="1" applyNumberFormat="1" applyFont="1" applyFill="1" applyBorder="1" applyAlignment="1" applyProtection="1">
      <alignment horizontal="center" vertical="center"/>
      <protection locked="0"/>
    </xf>
    <xf numFmtId="176" fontId="20" fillId="13" borderId="140" xfId="1" applyNumberFormat="1" applyFont="1" applyFill="1" applyBorder="1" applyAlignment="1" applyProtection="1">
      <alignment vertical="center"/>
      <protection locked="0"/>
    </xf>
    <xf numFmtId="176" fontId="20" fillId="13" borderId="66" xfId="1" applyNumberFormat="1" applyFont="1" applyFill="1" applyBorder="1" applyAlignment="1" applyProtection="1">
      <alignment vertical="center"/>
      <protection locked="0"/>
    </xf>
    <xf numFmtId="176" fontId="20" fillId="13" borderId="90" xfId="1" applyNumberFormat="1" applyFont="1" applyFill="1" applyBorder="1" applyAlignment="1" applyProtection="1">
      <alignment vertical="center"/>
      <protection locked="0"/>
    </xf>
    <xf numFmtId="176" fontId="20" fillId="8" borderId="80" xfId="1" applyNumberFormat="1" applyFont="1" applyFill="1" applyBorder="1" applyAlignment="1" applyProtection="1">
      <alignment vertical="center"/>
      <protection locked="0"/>
    </xf>
    <xf numFmtId="176" fontId="20" fillId="8" borderId="66" xfId="1" applyNumberFormat="1" applyFont="1" applyFill="1" applyBorder="1" applyAlignment="1" applyProtection="1">
      <alignment vertical="center"/>
      <protection locked="0"/>
    </xf>
    <xf numFmtId="0" fontId="29" fillId="6" borderId="13" xfId="1" applyFont="1" applyFill="1" applyBorder="1" applyAlignment="1" applyProtection="1">
      <alignment horizontal="center" vertical="center" wrapText="1" shrinkToFit="1"/>
      <protection locked="0"/>
    </xf>
    <xf numFmtId="0" fontId="29" fillId="6" borderId="31" xfId="1" applyFont="1" applyFill="1" applyBorder="1" applyAlignment="1" applyProtection="1">
      <alignment horizontal="center" vertical="center" wrapText="1" shrinkToFit="1"/>
      <protection locked="0"/>
    </xf>
    <xf numFmtId="0" fontId="29" fillId="6" borderId="32" xfId="1" applyFont="1" applyFill="1" applyBorder="1" applyAlignment="1" applyProtection="1">
      <alignment horizontal="center" vertical="center" wrapText="1" shrinkToFit="1"/>
      <protection locked="0"/>
    </xf>
    <xf numFmtId="0" fontId="29" fillId="6" borderId="1" xfId="1" applyFont="1" applyFill="1" applyBorder="1" applyAlignment="1" applyProtection="1">
      <alignment horizontal="center" vertical="center" wrapText="1" shrinkToFit="1"/>
      <protection locked="0"/>
    </xf>
    <xf numFmtId="0" fontId="29" fillId="6" borderId="33" xfId="1" applyFont="1" applyFill="1" applyBorder="1" applyAlignment="1" applyProtection="1">
      <alignment horizontal="center" vertical="center" wrapText="1" shrinkToFit="1"/>
      <protection locked="0"/>
    </xf>
    <xf numFmtId="0" fontId="29" fillId="6" borderId="34" xfId="1" applyFont="1" applyFill="1" applyBorder="1" applyAlignment="1" applyProtection="1">
      <alignment horizontal="center" vertical="center" wrapText="1" shrinkToFit="1"/>
      <protection locked="0"/>
    </xf>
    <xf numFmtId="0" fontId="35" fillId="0" borderId="1" xfId="1" applyFont="1" applyFill="1" applyBorder="1" applyAlignment="1">
      <alignment horizontal="left" vertical="center" wrapText="1"/>
    </xf>
    <xf numFmtId="176" fontId="37" fillId="3" borderId="18" xfId="14" applyNumberFormat="1" applyFont="1" applyFill="1" applyBorder="1" applyAlignment="1">
      <alignment horizontal="right" vertical="center"/>
    </xf>
    <xf numFmtId="176" fontId="37" fillId="3" borderId="19" xfId="14" applyNumberFormat="1" applyFont="1" applyFill="1" applyBorder="1" applyAlignment="1">
      <alignment horizontal="right" vertical="center"/>
    </xf>
    <xf numFmtId="176" fontId="37" fillId="3" borderId="86" xfId="14" applyNumberFormat="1" applyFont="1" applyFill="1" applyBorder="1" applyAlignment="1">
      <alignment horizontal="right" vertical="center"/>
    </xf>
    <xf numFmtId="176" fontId="37" fillId="13" borderId="18" xfId="14" applyNumberFormat="1" applyFont="1" applyFill="1" applyBorder="1" applyAlignment="1">
      <alignment horizontal="right" vertical="center"/>
    </xf>
    <xf numFmtId="176" fontId="37" fillId="13" borderId="19" xfId="14" applyNumberFormat="1" applyFont="1" applyFill="1" applyBorder="1" applyAlignment="1">
      <alignment horizontal="right" vertical="center"/>
    </xf>
    <xf numFmtId="176" fontId="37" fillId="13" borderId="86" xfId="14" applyNumberFormat="1" applyFont="1" applyFill="1" applyBorder="1" applyAlignment="1">
      <alignment horizontal="right" vertical="center"/>
    </xf>
    <xf numFmtId="176" fontId="37" fillId="5" borderId="18" xfId="14" applyNumberFormat="1" applyFont="1" applyFill="1" applyBorder="1" applyAlignment="1">
      <alignment horizontal="right" vertical="center"/>
    </xf>
    <xf numFmtId="176" fontId="37" fillId="5" borderId="19" xfId="14" applyNumberFormat="1" applyFont="1" applyFill="1" applyBorder="1" applyAlignment="1">
      <alignment horizontal="right" vertical="center"/>
    </xf>
    <xf numFmtId="176" fontId="37" fillId="5" borderId="86" xfId="14" applyNumberFormat="1" applyFont="1" applyFill="1" applyBorder="1" applyAlignment="1">
      <alignment horizontal="right" vertical="center"/>
    </xf>
    <xf numFmtId="0" fontId="35" fillId="0" borderId="56" xfId="1" applyFont="1" applyFill="1" applyBorder="1" applyAlignment="1">
      <alignment horizontal="left" vertical="center" wrapText="1"/>
    </xf>
    <xf numFmtId="176" fontId="37" fillId="8" borderId="56" xfId="1" applyNumberFormat="1" applyFont="1" applyFill="1" applyBorder="1" applyAlignment="1">
      <alignment horizontal="right" vertical="center"/>
    </xf>
    <xf numFmtId="176" fontId="37" fillId="8" borderId="57" xfId="1" applyNumberFormat="1" applyFont="1" applyFill="1" applyBorder="1" applyAlignment="1">
      <alignment horizontal="right" vertical="center"/>
    </xf>
    <xf numFmtId="176" fontId="37" fillId="8" borderId="153" xfId="1" applyNumberFormat="1" applyFont="1" applyFill="1" applyBorder="1" applyAlignment="1">
      <alignment horizontal="right" vertical="center"/>
    </xf>
    <xf numFmtId="176" fontId="37" fillId="8" borderId="80" xfId="1" applyNumberFormat="1" applyFont="1" applyFill="1" applyBorder="1" applyAlignment="1">
      <alignment horizontal="right" vertical="center"/>
    </xf>
    <xf numFmtId="176" fontId="37" fillId="8" borderId="66" xfId="1" applyNumberFormat="1" applyFont="1" applyFill="1" applyBorder="1" applyAlignment="1">
      <alignment horizontal="right" vertical="center"/>
    </xf>
    <xf numFmtId="176" fontId="37" fillId="8" borderId="68" xfId="1" applyNumberFormat="1" applyFont="1" applyFill="1" applyBorder="1" applyAlignment="1">
      <alignment horizontal="right" vertical="center"/>
    </xf>
    <xf numFmtId="176" fontId="37" fillId="8" borderId="93" xfId="1" applyNumberFormat="1" applyFont="1" applyFill="1" applyBorder="1" applyAlignment="1">
      <alignment horizontal="right" vertical="center"/>
    </xf>
    <xf numFmtId="176" fontId="37" fillId="8" borderId="60" xfId="1" applyNumberFormat="1" applyFont="1" applyFill="1" applyBorder="1" applyAlignment="1">
      <alignment horizontal="right" vertical="center"/>
    </xf>
    <xf numFmtId="176" fontId="37" fillId="8" borderId="154" xfId="1" applyNumberFormat="1" applyFont="1" applyFill="1" applyBorder="1" applyAlignment="1">
      <alignment horizontal="right" vertical="center"/>
    </xf>
    <xf numFmtId="176" fontId="37" fillId="8" borderId="155" xfId="1" applyNumberFormat="1" applyFont="1" applyFill="1" applyBorder="1" applyAlignment="1">
      <alignment horizontal="center" vertical="center"/>
    </xf>
    <xf numFmtId="176" fontId="37" fillId="8" borderId="156" xfId="1" applyNumberFormat="1" applyFont="1" applyFill="1" applyBorder="1" applyAlignment="1">
      <alignment horizontal="center" vertical="center"/>
    </xf>
    <xf numFmtId="176" fontId="37" fillId="8" borderId="157" xfId="1" applyNumberFormat="1" applyFont="1" applyFill="1" applyBorder="1" applyAlignment="1">
      <alignment horizontal="center" vertical="center"/>
    </xf>
    <xf numFmtId="0" fontId="35" fillId="0" borderId="66" xfId="1" applyFont="1" applyFill="1" applyBorder="1" applyAlignment="1">
      <alignment horizontal="left" vertical="center" wrapText="1"/>
    </xf>
    <xf numFmtId="0" fontId="35" fillId="0" borderId="79" xfId="1" applyFont="1" applyFill="1" applyBorder="1" applyAlignment="1">
      <alignment horizontal="left" vertical="center" wrapText="1"/>
    </xf>
    <xf numFmtId="176" fontId="37" fillId="8" borderId="158" xfId="1" applyNumberFormat="1" applyFont="1" applyFill="1" applyBorder="1" applyAlignment="1">
      <alignment horizontal="right" vertical="center"/>
    </xf>
    <xf numFmtId="176" fontId="37" fillId="8" borderId="149" xfId="1" applyNumberFormat="1" applyFont="1" applyFill="1" applyBorder="1" applyAlignment="1">
      <alignment horizontal="right" vertical="center"/>
    </xf>
    <xf numFmtId="176" fontId="37" fillId="8" borderId="159" xfId="1" applyNumberFormat="1" applyFont="1" applyFill="1" applyBorder="1" applyAlignment="1">
      <alignment horizontal="right" vertical="center"/>
    </xf>
    <xf numFmtId="176" fontId="37" fillId="8" borderId="103" xfId="1" applyNumberFormat="1" applyFont="1" applyFill="1" applyBorder="1" applyAlignment="1">
      <alignment horizontal="center" vertical="center"/>
    </xf>
    <xf numFmtId="176" fontId="37" fillId="8" borderId="104" xfId="1" applyNumberFormat="1" applyFont="1" applyFill="1" applyBorder="1" applyAlignment="1">
      <alignment horizontal="center" vertical="center"/>
    </xf>
    <xf numFmtId="176" fontId="37" fillId="8" borderId="160" xfId="1" applyNumberFormat="1" applyFont="1" applyFill="1" applyBorder="1" applyAlignment="1">
      <alignment horizontal="center" vertical="center"/>
    </xf>
    <xf numFmtId="176" fontId="37" fillId="0" borderId="133" xfId="1" applyNumberFormat="1" applyFont="1" applyFill="1" applyBorder="1" applyAlignment="1">
      <alignment horizontal="right" vertical="center"/>
    </xf>
    <xf numFmtId="176" fontId="37" fillId="0" borderId="74" xfId="1" applyNumberFormat="1" applyFont="1" applyFill="1" applyBorder="1" applyAlignment="1">
      <alignment horizontal="right" vertical="center"/>
    </xf>
    <xf numFmtId="0" fontId="20" fillId="8" borderId="6" xfId="1" applyFont="1" applyFill="1" applyBorder="1" applyAlignment="1" applyProtection="1">
      <alignment horizontal="left" vertical="center"/>
      <protection locked="0"/>
    </xf>
    <xf numFmtId="0" fontId="20" fillId="8" borderId="56" xfId="1" applyFont="1" applyFill="1" applyBorder="1" applyAlignment="1">
      <alignment vertical="center"/>
    </xf>
    <xf numFmtId="0" fontId="20" fillId="8" borderId="57" xfId="1" applyFont="1" applyFill="1" applyBorder="1" applyAlignment="1">
      <alignment vertical="center"/>
    </xf>
    <xf numFmtId="0" fontId="20" fillId="8" borderId="58" xfId="1" applyFont="1" applyFill="1" applyBorder="1" applyAlignment="1">
      <alignment vertical="center"/>
    </xf>
    <xf numFmtId="0" fontId="20" fillId="8" borderId="21" xfId="1" applyFont="1" applyFill="1" applyBorder="1" applyAlignment="1">
      <alignment vertical="center"/>
    </xf>
    <xf numFmtId="0" fontId="20" fillId="8" borderId="30" xfId="1" applyFont="1" applyFill="1" applyBorder="1" applyAlignment="1">
      <alignment vertical="center"/>
    </xf>
    <xf numFmtId="0" fontId="20" fillId="8" borderId="59" xfId="1" applyFont="1" applyFill="1" applyBorder="1" applyAlignment="1">
      <alignment vertical="center"/>
    </xf>
    <xf numFmtId="0" fontId="20" fillId="0" borderId="11" xfId="1" applyFont="1" applyFill="1" applyBorder="1" applyAlignment="1">
      <alignment horizontal="center" vertical="center"/>
    </xf>
    <xf numFmtId="0" fontId="20" fillId="8" borderId="6" xfId="1" applyFont="1" applyFill="1" applyBorder="1" applyAlignment="1" applyProtection="1">
      <alignment vertical="center"/>
      <protection locked="0"/>
    </xf>
    <xf numFmtId="0" fontId="20" fillId="8" borderId="130" xfId="1" applyFont="1" applyFill="1" applyBorder="1" applyAlignment="1" applyProtection="1">
      <alignment vertical="center" wrapText="1"/>
      <protection locked="0"/>
    </xf>
    <xf numFmtId="0" fontId="20" fillId="8" borderId="131" xfId="1" applyFont="1" applyFill="1" applyBorder="1" applyAlignment="1" applyProtection="1">
      <alignment vertical="center" wrapText="1"/>
      <protection locked="0"/>
    </xf>
    <xf numFmtId="0" fontId="20" fillId="8" borderId="124" xfId="1" applyFont="1" applyFill="1" applyBorder="1" applyAlignment="1" applyProtection="1">
      <alignment vertical="center" wrapText="1"/>
      <protection locked="0"/>
    </xf>
    <xf numFmtId="0" fontId="20" fillId="0" borderId="21" xfId="1" applyFont="1" applyFill="1" applyBorder="1" applyAlignment="1">
      <alignment horizontal="center" vertical="center" wrapText="1"/>
    </xf>
    <xf numFmtId="0" fontId="20" fillId="0" borderId="30" xfId="1" applyFont="1" applyFill="1" applyBorder="1" applyAlignment="1">
      <alignment horizontal="center" vertical="center" wrapText="1"/>
    </xf>
    <xf numFmtId="0" fontId="20" fillId="8" borderId="31" xfId="1" applyNumberFormat="1" applyFont="1" applyFill="1" applyBorder="1" applyAlignment="1" applyProtection="1">
      <alignment vertical="center"/>
      <protection locked="0"/>
    </xf>
    <xf numFmtId="0" fontId="20" fillId="8" borderId="35" xfId="1" applyFont="1" applyFill="1" applyBorder="1" applyAlignment="1" applyProtection="1">
      <alignment vertical="center"/>
      <protection locked="0"/>
    </xf>
    <xf numFmtId="0" fontId="20" fillId="8" borderId="0" xfId="1" applyFont="1" applyFill="1" applyBorder="1" applyAlignment="1" applyProtection="1">
      <alignment vertical="center"/>
      <protection locked="0"/>
    </xf>
    <xf numFmtId="0" fontId="20" fillId="8" borderId="61" xfId="1" applyFont="1" applyFill="1" applyBorder="1" applyAlignment="1" applyProtection="1">
      <alignment vertical="center"/>
      <protection locked="0"/>
    </xf>
    <xf numFmtId="0" fontId="20" fillId="8" borderId="21" xfId="1" applyFont="1" applyFill="1" applyBorder="1" applyAlignment="1" applyProtection="1">
      <alignment vertical="center"/>
      <protection locked="0"/>
    </xf>
    <xf numFmtId="0" fontId="20" fillId="8" borderId="30" xfId="1" applyFont="1" applyFill="1" applyBorder="1" applyAlignment="1" applyProtection="1">
      <alignment vertical="center"/>
      <protection locked="0"/>
    </xf>
    <xf numFmtId="0" fontId="20" fillId="8" borderId="59" xfId="1" applyFont="1" applyFill="1" applyBorder="1" applyAlignment="1" applyProtection="1">
      <alignment vertical="center"/>
      <protection locked="0"/>
    </xf>
    <xf numFmtId="0" fontId="20" fillId="8" borderId="6" xfId="1" applyFont="1" applyFill="1" applyBorder="1" applyAlignment="1">
      <alignment horizontal="center" vertical="center"/>
    </xf>
    <xf numFmtId="0" fontId="22" fillId="12" borderId="0" xfId="1" applyFont="1" applyFill="1" applyAlignment="1">
      <alignment horizontal="center" vertical="center"/>
    </xf>
    <xf numFmtId="0" fontId="20" fillId="0" borderId="13" xfId="1" applyFont="1" applyFill="1" applyBorder="1" applyAlignment="1">
      <alignment horizontal="center" vertical="center"/>
    </xf>
    <xf numFmtId="0" fontId="20" fillId="8" borderId="56" xfId="1" applyFont="1" applyFill="1" applyBorder="1" applyAlignment="1" applyProtection="1">
      <alignment vertical="center"/>
      <protection locked="0"/>
    </xf>
    <xf numFmtId="0" fontId="20" fillId="8" borderId="57" xfId="1" applyFont="1" applyFill="1" applyBorder="1" applyAlignment="1" applyProtection="1">
      <alignment vertical="center"/>
      <protection locked="0"/>
    </xf>
    <xf numFmtId="0" fontId="20" fillId="8" borderId="58" xfId="1" applyFont="1" applyFill="1" applyBorder="1" applyAlignment="1" applyProtection="1">
      <alignment vertical="center"/>
      <protection locked="0"/>
    </xf>
    <xf numFmtId="0" fontId="29" fillId="8" borderId="5" xfId="1" applyFont="1" applyFill="1" applyBorder="1" applyAlignment="1" applyProtection="1">
      <alignment horizontal="center" vertical="center" wrapText="1"/>
      <protection locked="0"/>
    </xf>
    <xf numFmtId="0" fontId="29" fillId="8" borderId="20" xfId="1" applyFont="1" applyFill="1" applyBorder="1" applyAlignment="1" applyProtection="1">
      <alignment horizontal="center" vertical="center" wrapText="1"/>
      <protection locked="0"/>
    </xf>
    <xf numFmtId="0" fontId="29" fillId="8" borderId="32" xfId="1" applyFont="1" applyFill="1" applyBorder="1" applyAlignment="1" applyProtection="1">
      <alignment horizontal="center" vertical="center" wrapText="1"/>
      <protection locked="0"/>
    </xf>
    <xf numFmtId="0" fontId="29" fillId="8" borderId="61" xfId="1" applyFont="1" applyFill="1" applyBorder="1" applyAlignment="1" applyProtection="1">
      <alignment horizontal="center" vertical="center" wrapText="1"/>
      <protection locked="0"/>
    </xf>
    <xf numFmtId="0" fontId="29" fillId="8" borderId="13" xfId="1" applyFont="1" applyFill="1" applyBorder="1" applyAlignment="1" applyProtection="1">
      <alignment horizontal="center" vertical="center" wrapText="1"/>
      <protection locked="0"/>
    </xf>
    <xf numFmtId="0" fontId="29" fillId="8" borderId="35" xfId="1" applyFont="1" applyFill="1" applyBorder="1" applyAlignment="1" applyProtection="1">
      <alignment horizontal="center" vertical="center" wrapText="1"/>
      <protection locked="0"/>
    </xf>
    <xf numFmtId="0" fontId="29" fillId="8" borderId="1" xfId="1" applyFont="1" applyFill="1" applyBorder="1" applyAlignment="1" applyProtection="1">
      <alignment horizontal="center" vertical="center" wrapText="1"/>
      <protection locked="0"/>
    </xf>
    <xf numFmtId="0" fontId="29" fillId="8" borderId="33" xfId="1" applyFont="1" applyFill="1" applyBorder="1" applyAlignment="1" applyProtection="1">
      <alignment horizontal="center" vertical="center" wrapText="1"/>
      <protection locked="0"/>
    </xf>
    <xf numFmtId="0" fontId="29" fillId="8" borderId="34" xfId="1" applyFont="1" applyFill="1" applyBorder="1" applyAlignment="1" applyProtection="1">
      <alignment horizontal="center" vertical="center" wrapText="1"/>
      <protection locked="0"/>
    </xf>
    <xf numFmtId="0" fontId="18" fillId="8" borderId="5" xfId="1" applyFont="1" applyFill="1" applyBorder="1" applyAlignment="1" applyProtection="1">
      <alignment horizontal="center" vertical="center" wrapText="1"/>
      <protection locked="0"/>
    </xf>
    <xf numFmtId="0" fontId="18" fillId="8" borderId="20" xfId="1" applyFont="1" applyFill="1" applyBorder="1" applyAlignment="1" applyProtection="1">
      <alignment horizontal="center" vertical="center" wrapText="1"/>
      <protection locked="0"/>
    </xf>
    <xf numFmtId="0" fontId="18" fillId="8" borderId="13" xfId="1" applyFont="1" applyFill="1" applyBorder="1" applyAlignment="1" applyProtection="1">
      <alignment horizontal="center" vertical="center" wrapText="1"/>
      <protection locked="0"/>
    </xf>
    <xf numFmtId="0" fontId="18" fillId="8" borderId="35" xfId="1" applyFont="1" applyFill="1" applyBorder="1" applyAlignment="1" applyProtection="1">
      <alignment horizontal="center" vertical="center" wrapText="1"/>
      <protection locked="0"/>
    </xf>
    <xf numFmtId="0" fontId="29" fillId="8" borderId="31" xfId="1" applyFont="1" applyFill="1" applyBorder="1" applyAlignment="1" applyProtection="1">
      <alignment horizontal="center" vertical="center" wrapText="1"/>
      <protection locked="0"/>
    </xf>
    <xf numFmtId="0" fontId="29" fillId="8" borderId="21" xfId="1" applyFont="1" applyFill="1" applyBorder="1" applyAlignment="1" applyProtection="1">
      <alignment horizontal="center" vertical="center" wrapText="1"/>
      <protection locked="0"/>
    </xf>
    <xf numFmtId="0" fontId="29" fillId="8" borderId="30" xfId="1" applyFont="1" applyFill="1" applyBorder="1" applyAlignment="1" applyProtection="1">
      <alignment horizontal="center" vertical="center" wrapText="1"/>
      <protection locked="0"/>
    </xf>
    <xf numFmtId="0" fontId="29" fillId="8" borderId="59" xfId="1" applyFont="1" applyFill="1" applyBorder="1" applyAlignment="1" applyProtection="1">
      <alignment horizontal="center" vertical="center" wrapText="1"/>
      <protection locked="0"/>
    </xf>
    <xf numFmtId="0" fontId="29" fillId="8" borderId="11" xfId="1" applyFont="1" applyFill="1" applyBorder="1" applyAlignment="1" applyProtection="1">
      <alignment horizontal="center" vertical="center" wrapText="1"/>
      <protection locked="0"/>
    </xf>
    <xf numFmtId="0" fontId="18" fillId="5" borderId="70" xfId="1" applyFont="1" applyFill="1" applyBorder="1" applyAlignment="1" applyProtection="1">
      <alignment horizontal="left" vertical="center" wrapText="1"/>
      <protection locked="0"/>
    </xf>
    <xf numFmtId="0" fontId="18" fillId="5" borderId="36" xfId="1" applyFont="1" applyFill="1" applyBorder="1" applyAlignment="1" applyProtection="1">
      <alignment horizontal="left" vertical="center" wrapText="1"/>
      <protection locked="0"/>
    </xf>
    <xf numFmtId="0" fontId="20" fillId="0" borderId="0" xfId="1" applyFont="1" applyAlignment="1">
      <alignment horizontal="left" vertical="center"/>
    </xf>
    <xf numFmtId="0" fontId="18" fillId="8" borderId="21" xfId="1" applyFont="1" applyFill="1" applyBorder="1" applyAlignment="1" applyProtection="1">
      <alignment horizontal="center" vertical="center" wrapText="1"/>
      <protection locked="0"/>
    </xf>
    <xf numFmtId="0" fontId="18" fillId="8" borderId="59" xfId="1" applyFont="1" applyFill="1" applyBorder="1" applyAlignment="1" applyProtection="1">
      <alignment horizontal="center" vertical="center" wrapText="1"/>
      <protection locked="0"/>
    </xf>
    <xf numFmtId="0" fontId="18" fillId="8" borderId="1" xfId="1" applyFont="1" applyFill="1" applyBorder="1" applyAlignment="1" applyProtection="1">
      <alignment horizontal="center" vertical="center" wrapText="1"/>
      <protection locked="0"/>
    </xf>
    <xf numFmtId="0" fontId="18" fillId="8" borderId="33" xfId="1" applyFont="1" applyFill="1" applyBorder="1" applyAlignment="1" applyProtection="1">
      <alignment horizontal="center" vertical="center" wrapText="1"/>
      <protection locked="0"/>
    </xf>
    <xf numFmtId="0" fontId="18" fillId="8" borderId="34" xfId="1" applyFont="1" applyFill="1" applyBorder="1" applyAlignment="1" applyProtection="1">
      <alignment horizontal="center" vertical="center" wrapText="1"/>
      <protection locked="0"/>
    </xf>
    <xf numFmtId="0" fontId="18" fillId="8" borderId="13" xfId="1" applyFont="1" applyFill="1" applyBorder="1" applyAlignment="1" applyProtection="1">
      <alignment horizontal="center" vertical="center"/>
      <protection locked="0"/>
    </xf>
    <xf numFmtId="0" fontId="18" fillId="8" borderId="31" xfId="1" applyFont="1" applyFill="1" applyBorder="1" applyAlignment="1" applyProtection="1">
      <alignment horizontal="center" vertical="center"/>
      <protection locked="0"/>
    </xf>
    <xf numFmtId="0" fontId="18" fillId="8" borderId="32" xfId="1" applyFont="1" applyFill="1" applyBorder="1" applyAlignment="1" applyProtection="1">
      <alignment horizontal="center" vertical="center"/>
      <protection locked="0"/>
    </xf>
    <xf numFmtId="0" fontId="18" fillId="8" borderId="35" xfId="1" applyFont="1" applyFill="1" applyBorder="1" applyAlignment="1" applyProtection="1">
      <alignment horizontal="center" vertical="center"/>
      <protection locked="0"/>
    </xf>
    <xf numFmtId="0" fontId="18" fillId="8" borderId="0" xfId="1" applyFont="1" applyFill="1" applyBorder="1" applyAlignment="1" applyProtection="1">
      <alignment horizontal="center" vertical="center"/>
      <protection locked="0"/>
    </xf>
    <xf numFmtId="0" fontId="18" fillId="8" borderId="61" xfId="1" applyFont="1" applyFill="1" applyBorder="1" applyAlignment="1" applyProtection="1">
      <alignment horizontal="center" vertical="center"/>
      <protection locked="0"/>
    </xf>
    <xf numFmtId="0" fontId="18" fillId="8" borderId="5" xfId="1" applyFont="1" applyFill="1" applyBorder="1" applyAlignment="1" applyProtection="1">
      <alignment horizontal="center" vertical="center"/>
      <protection locked="0"/>
    </xf>
    <xf numFmtId="0" fontId="18" fillId="8" borderId="20" xfId="1" applyFont="1" applyFill="1" applyBorder="1" applyAlignment="1" applyProtection="1">
      <alignment horizontal="center" vertical="center"/>
      <protection locked="0"/>
    </xf>
    <xf numFmtId="0" fontId="18" fillId="8" borderId="21" xfId="1" applyFont="1" applyFill="1" applyBorder="1" applyAlignment="1" applyProtection="1">
      <alignment horizontal="center" vertical="top"/>
      <protection locked="0"/>
    </xf>
    <xf numFmtId="0" fontId="18" fillId="8" borderId="59" xfId="1" applyFont="1" applyFill="1" applyBorder="1" applyAlignment="1" applyProtection="1">
      <alignment horizontal="center" vertical="top"/>
      <protection locked="0"/>
    </xf>
    <xf numFmtId="0" fontId="29" fillId="8" borderId="9" xfId="1" applyFont="1" applyFill="1" applyBorder="1" applyAlignment="1" applyProtection="1">
      <alignment horizontal="center" vertical="center" wrapText="1"/>
      <protection locked="0"/>
    </xf>
    <xf numFmtId="0" fontId="29" fillId="0" borderId="44" xfId="1" applyFont="1" applyBorder="1" applyAlignment="1" applyProtection="1">
      <alignment horizontal="center" vertical="center"/>
      <protection locked="0"/>
    </xf>
    <xf numFmtId="0" fontId="29" fillId="0" borderId="8" xfId="1" applyFont="1" applyBorder="1" applyAlignment="1" applyProtection="1">
      <alignment horizontal="center" vertical="center"/>
      <protection locked="0"/>
    </xf>
    <xf numFmtId="0" fontId="29" fillId="0" borderId="9" xfId="1" applyFont="1" applyBorder="1" applyAlignment="1" applyProtection="1">
      <alignment horizontal="center" vertical="center"/>
      <protection locked="0"/>
    </xf>
    <xf numFmtId="0" fontId="29" fillId="0" borderId="43" xfId="1" applyFont="1" applyBorder="1" applyAlignment="1" applyProtection="1">
      <alignment horizontal="center" vertical="center"/>
      <protection locked="0"/>
    </xf>
    <xf numFmtId="0" fontId="29" fillId="0" borderId="9" xfId="1" applyFont="1" applyBorder="1" applyAlignment="1" applyProtection="1">
      <alignment horizontal="center" vertical="center" wrapText="1"/>
      <protection locked="0"/>
    </xf>
    <xf numFmtId="0" fontId="29" fillId="0" borderId="6" xfId="1" applyFont="1" applyBorder="1" applyAlignment="1" applyProtection="1">
      <alignment horizontal="center" vertical="center" wrapText="1"/>
      <protection locked="0"/>
    </xf>
    <xf numFmtId="0" fontId="18" fillId="3" borderId="73" xfId="1" applyFont="1" applyFill="1" applyBorder="1" applyAlignment="1" applyProtection="1">
      <alignment horizontal="center" vertical="center" wrapText="1"/>
      <protection locked="0"/>
    </xf>
    <xf numFmtId="0" fontId="18" fillId="3" borderId="33" xfId="1" applyFont="1" applyFill="1" applyBorder="1" applyAlignment="1" applyProtection="1">
      <alignment horizontal="center" vertical="center" wrapText="1"/>
      <protection locked="0"/>
    </xf>
    <xf numFmtId="176" fontId="18" fillId="13" borderId="171" xfId="1" applyNumberFormat="1" applyFont="1" applyFill="1" applyBorder="1" applyAlignment="1" applyProtection="1">
      <alignment horizontal="center" vertical="center" shrinkToFit="1"/>
    </xf>
    <xf numFmtId="176" fontId="18" fillId="13" borderId="55" xfId="1" applyNumberFormat="1" applyFont="1" applyFill="1" applyBorder="1" applyAlignment="1" applyProtection="1">
      <alignment horizontal="center" vertical="center" shrinkToFit="1"/>
    </xf>
    <xf numFmtId="0" fontId="20" fillId="0" borderId="62" xfId="1" applyFont="1" applyBorder="1" applyAlignment="1" applyProtection="1">
      <alignment horizontal="center" vertical="center"/>
      <protection locked="0"/>
    </xf>
    <xf numFmtId="0" fontId="20" fillId="0" borderId="46" xfId="1" applyFont="1" applyBorder="1" applyAlignment="1" applyProtection="1">
      <alignment horizontal="center" vertical="center"/>
      <protection locked="0"/>
    </xf>
    <xf numFmtId="0" fontId="20" fillId="0" borderId="47" xfId="1" applyFont="1" applyBorder="1" applyAlignment="1" applyProtection="1">
      <alignment horizontal="center" vertical="center"/>
      <protection locked="0"/>
    </xf>
    <xf numFmtId="0" fontId="20" fillId="0" borderId="165" xfId="1" applyFont="1" applyBorder="1" applyAlignment="1" applyProtection="1">
      <alignment horizontal="center" vertical="center"/>
      <protection locked="0"/>
    </xf>
    <xf numFmtId="0" fontId="20" fillId="0" borderId="30" xfId="1" applyFont="1" applyBorder="1" applyAlignment="1" applyProtection="1">
      <alignment horizontal="center" vertical="center"/>
      <protection locked="0"/>
    </xf>
    <xf numFmtId="0" fontId="20" fillId="0" borderId="59" xfId="1" applyFont="1" applyBorder="1" applyAlignment="1" applyProtection="1">
      <alignment horizontal="center" vertical="center"/>
      <protection locked="0"/>
    </xf>
    <xf numFmtId="0" fontId="18" fillId="0" borderId="9" xfId="1" applyFont="1" applyBorder="1" applyAlignment="1" applyProtection="1">
      <alignment horizontal="center" vertical="center" wrapText="1"/>
      <protection locked="0"/>
    </xf>
    <xf numFmtId="0" fontId="18" fillId="0" borderId="5" xfId="1" applyFont="1" applyBorder="1" applyAlignment="1" applyProtection="1">
      <alignment horizontal="center" vertical="center" wrapText="1"/>
      <protection locked="0"/>
    </xf>
    <xf numFmtId="0" fontId="18" fillId="0" borderId="43" xfId="1" applyFont="1" applyBorder="1" applyAlignment="1" applyProtection="1">
      <alignment horizontal="center" vertical="center"/>
      <protection locked="0"/>
    </xf>
    <xf numFmtId="0" fontId="18" fillId="0" borderId="152" xfId="1" applyFont="1" applyBorder="1" applyAlignment="1" applyProtection="1">
      <alignment horizontal="center" vertical="center"/>
      <protection locked="0"/>
    </xf>
    <xf numFmtId="0" fontId="18" fillId="0" borderId="62" xfId="1" applyFont="1" applyBorder="1" applyAlignment="1" applyProtection="1">
      <alignment horizontal="center" vertical="center"/>
      <protection locked="0"/>
    </xf>
    <xf numFmtId="0" fontId="18" fillId="0" borderId="47" xfId="1" applyFont="1" applyBorder="1" applyAlignment="1" applyProtection="1">
      <alignment horizontal="center" vertical="center"/>
      <protection locked="0"/>
    </xf>
    <xf numFmtId="0" fontId="18" fillId="0" borderId="165" xfId="1" applyFont="1" applyBorder="1" applyAlignment="1" applyProtection="1">
      <alignment horizontal="center" vertical="center"/>
      <protection locked="0"/>
    </xf>
    <xf numFmtId="0" fontId="18" fillId="0" borderId="59" xfId="1" applyFont="1" applyBorder="1" applyAlignment="1" applyProtection="1">
      <alignment horizontal="center" vertical="center"/>
      <protection locked="0"/>
    </xf>
    <xf numFmtId="0" fontId="29" fillId="9" borderId="5" xfId="1" applyFont="1" applyFill="1" applyBorder="1" applyAlignment="1" applyProtection="1">
      <alignment horizontal="center" vertical="center" wrapText="1"/>
      <protection locked="0"/>
    </xf>
    <xf numFmtId="0" fontId="29" fillId="9" borderId="20" xfId="1" applyFont="1" applyFill="1" applyBorder="1" applyAlignment="1" applyProtection="1">
      <alignment horizontal="center" vertical="center" wrapText="1"/>
      <protection locked="0"/>
    </xf>
    <xf numFmtId="0" fontId="37" fillId="5" borderId="1" xfId="1" applyFont="1" applyFill="1" applyBorder="1" applyAlignment="1">
      <alignment horizontal="left" vertical="center" wrapText="1"/>
    </xf>
    <xf numFmtId="0" fontId="37" fillId="5" borderId="33" xfId="1" applyFont="1" applyFill="1" applyBorder="1" applyAlignment="1">
      <alignment horizontal="left" vertical="center" wrapText="1"/>
    </xf>
    <xf numFmtId="0" fontId="37" fillId="5" borderId="34" xfId="1" applyFont="1" applyFill="1" applyBorder="1" applyAlignment="1">
      <alignment horizontal="left" vertical="center" wrapText="1"/>
    </xf>
    <xf numFmtId="0" fontId="37" fillId="0" borderId="5" xfId="1" applyFont="1" applyFill="1" applyBorder="1" applyAlignment="1">
      <alignment horizontal="center" vertical="center" wrapText="1"/>
    </xf>
    <xf numFmtId="0" fontId="37" fillId="0" borderId="20" xfId="1" applyFont="1" applyFill="1" applyBorder="1" applyAlignment="1">
      <alignment horizontal="center" vertical="center" wrapText="1"/>
    </xf>
    <xf numFmtId="0" fontId="37" fillId="0" borderId="13" xfId="1" applyFont="1" applyBorder="1" applyAlignment="1">
      <alignment horizontal="left" vertical="center" wrapText="1"/>
    </xf>
    <xf numFmtId="0" fontId="37" fillId="0" borderId="35" xfId="1" applyFont="1" applyBorder="1" applyAlignment="1">
      <alignment horizontal="left" vertical="center"/>
    </xf>
    <xf numFmtId="0" fontId="37" fillId="0" borderId="5" xfId="1" applyFont="1" applyBorder="1" applyAlignment="1">
      <alignment horizontal="left" vertical="center" wrapText="1"/>
    </xf>
    <xf numFmtId="0" fontId="37" fillId="0" borderId="20" xfId="1" applyFont="1" applyBorder="1" applyAlignment="1">
      <alignment horizontal="left" vertical="center"/>
    </xf>
    <xf numFmtId="0" fontId="18" fillId="0" borderId="0" xfId="1" applyFont="1" applyAlignment="1" applyProtection="1">
      <alignment horizontal="left" vertical="top" wrapText="1"/>
      <protection locked="0"/>
    </xf>
    <xf numFmtId="0" fontId="20" fillId="0" borderId="46" xfId="1" applyFont="1" applyFill="1" applyBorder="1" applyAlignment="1" applyProtection="1">
      <alignment horizontal="left" vertical="center" wrapText="1"/>
      <protection locked="0"/>
    </xf>
  </cellXfs>
  <cellStyles count="15">
    <cellStyle name="パーセント 2" xfId="4"/>
    <cellStyle name="ハイパーリンク 2" xfId="2"/>
    <cellStyle name="桁区切り 2" xfId="3"/>
    <cellStyle name="標準" xfId="0" builtinId="0"/>
    <cellStyle name="標準 2" xfId="1"/>
    <cellStyle name="標準 2 2" xfId="5"/>
    <cellStyle name="標準 2 2 2" xfId="13"/>
    <cellStyle name="標準 2 2 2 2" xfId="14"/>
    <cellStyle name="標準 2 3" xfId="12"/>
    <cellStyle name="標準 2 4" xfId="11"/>
    <cellStyle name="標準 2_別紙様式2-1" xfId="7"/>
    <cellStyle name="標準 3" xfId="8"/>
    <cellStyle name="標準 3 2" xfId="9"/>
    <cellStyle name="標準 3 3" xfId="10"/>
    <cellStyle name="標準_別紙様式2-1" xfId="6"/>
  </cellStyles>
  <dxfs count="5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33CC"/>
      <color rgb="FFFF00FF"/>
      <color rgb="FF00CCFF"/>
      <color rgb="FF00FF00"/>
      <color rgb="FFFF33CC"/>
      <color rgb="FFFF99FF"/>
      <color rgb="FFFFCCCC"/>
      <color rgb="FFDBB7FF"/>
      <color rgb="FFFFFF99"/>
      <color rgb="FFFF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checked="Checked" fmlaLink="C53" lockText="1" noThreeD="1"/>
</file>

<file path=xl/ctrlProps/ctrlProp131.xml><?xml version="1.0" encoding="utf-8"?>
<formControlPr xmlns="http://schemas.microsoft.com/office/spreadsheetml/2009/9/main" objectType="CheckBox" checked="Checked" fmlaLink="C54" lockText="1" noThreeD="1"/>
</file>

<file path=xl/ctrlProps/ctrlProp132.xml><?xml version="1.0" encoding="utf-8"?>
<formControlPr xmlns="http://schemas.microsoft.com/office/spreadsheetml/2009/9/main" objectType="CheckBox" fmlaLink="C55" lockText="1" noThreeD="1"/>
</file>

<file path=xl/ctrlProps/ctrlProp133.xml><?xml version="1.0" encoding="utf-8"?>
<formControlPr xmlns="http://schemas.microsoft.com/office/spreadsheetml/2009/9/main" objectType="CheckBox" fmlaLink="C56" lockText="1" noThreeD="1"/>
</file>

<file path=xl/ctrlProps/ctrlProp134.xml><?xml version="1.0" encoding="utf-8"?>
<formControlPr xmlns="http://schemas.microsoft.com/office/spreadsheetml/2009/9/main" objectType="CheckBox" checked="Checked" fmlaLink="$L$44" lockText="1" noThreeD="1"/>
</file>

<file path=xl/ctrlProps/ctrlProp135.xml><?xml version="1.0" encoding="utf-8"?>
<formControlPr xmlns="http://schemas.microsoft.com/office/spreadsheetml/2009/9/main" objectType="CheckBox" checked="Checked" fmlaLink="$L$45" lockText="1" noThreeD="1"/>
</file>

<file path=xl/ctrlProps/ctrlProp136.xml><?xml version="1.0" encoding="utf-8"?>
<formControlPr xmlns="http://schemas.microsoft.com/office/spreadsheetml/2009/9/main" objectType="CheckBox" checked="Checked" fmlaLink="$L$46"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104774</xdr:colOff>
      <xdr:row>9</xdr:row>
      <xdr:rowOff>47622</xdr:rowOff>
    </xdr:from>
    <xdr:to>
      <xdr:col>8</xdr:col>
      <xdr:colOff>609599</xdr:colOff>
      <xdr:row>37</xdr:row>
      <xdr:rowOff>228600</xdr:rowOff>
    </xdr:to>
    <xdr:sp macro="" textlink="">
      <xdr:nvSpPr>
        <xdr:cNvPr id="3" name="正方形/長方形 2">
          <a:extLst>
            <a:ext uri="{FF2B5EF4-FFF2-40B4-BE49-F238E27FC236}">
              <a16:creationId xmlns="" xmlns:a16="http://schemas.microsoft.com/office/drawing/2014/main" id="{00000000-0008-0000-0000-000003000000}"/>
            </a:ext>
          </a:extLst>
        </xdr:cNvPr>
        <xdr:cNvSpPr/>
      </xdr:nvSpPr>
      <xdr:spPr>
        <a:xfrm>
          <a:off x="104774" y="1714497"/>
          <a:ext cx="5991225" cy="6848478"/>
        </a:xfrm>
        <a:prstGeom prst="rect">
          <a:avLst/>
        </a:prstGeom>
        <a:solidFill>
          <a:srgbClr val="FFFF99"/>
        </a:solidFill>
        <a:ln w="7620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以下の事業所を運営する法人（○○会社おきなわ）を例に、記載上の留意点を説明します。</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　　・　小規模多機能型居宅介護　Ａ（指定権者：沖縄市）</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　　・　地域密着型通所介護　　　　Ｂ（</a:t>
          </a:r>
          <a:r>
            <a:rPr kumimoji="1" lang="ja-JP" altLang="ja-JP" sz="1400" b="1">
              <a:solidFill>
                <a:schemeClr val="tx1"/>
              </a:solidFill>
              <a:effectLst/>
              <a:latin typeface="HGPｺﾞｼｯｸM" panose="020B0600000000000000" pitchFamily="50" charset="-128"/>
              <a:ea typeface="HGPｺﾞｼｯｸM" panose="020B0600000000000000" pitchFamily="50" charset="-128"/>
              <a:cs typeface="+mn-cs"/>
            </a:rPr>
            <a:t>指定権者</a:t>
          </a:r>
          <a:r>
            <a:rPr kumimoji="1" lang="ja-JP" altLang="en-US" sz="1400" b="1">
              <a:solidFill>
                <a:schemeClr val="tx1"/>
              </a:solidFill>
              <a:effectLst/>
              <a:latin typeface="HGPｺﾞｼｯｸM" panose="020B0600000000000000" pitchFamily="50" charset="-128"/>
              <a:ea typeface="HGPｺﾞｼｯｸM" panose="020B0600000000000000" pitchFamily="50" charset="-128"/>
              <a:cs typeface="+mn-cs"/>
            </a:rPr>
            <a:t>：</a:t>
          </a:r>
          <a:r>
            <a:rPr kumimoji="1" lang="ja-JP" altLang="ja-JP" sz="1400" b="1">
              <a:solidFill>
                <a:schemeClr val="tx1"/>
              </a:solidFill>
              <a:effectLst/>
              <a:latin typeface="HGPｺﾞｼｯｸM" panose="020B0600000000000000" pitchFamily="50" charset="-128"/>
              <a:ea typeface="HGPｺﾞｼｯｸM" panose="020B0600000000000000" pitchFamily="50" charset="-128"/>
              <a:cs typeface="+mn-cs"/>
            </a:rPr>
            <a:t>沖縄市</a:t>
          </a:r>
          <a:r>
            <a:rPr kumimoji="1" lang="ja-JP" altLang="en-US" sz="1400" b="1">
              <a:solidFill>
                <a:schemeClr val="tx1"/>
              </a:solidFill>
              <a:latin typeface="HGPｺﾞｼｯｸM" panose="020B0600000000000000" pitchFamily="50" charset="-128"/>
              <a:ea typeface="HGPｺﾞｼｯｸM" panose="020B0600000000000000" pitchFamily="50" charset="-128"/>
            </a:rPr>
            <a:t>）</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HGPｺﾞｼｯｸM" panose="020B0600000000000000" pitchFamily="50" charset="-128"/>
              <a:ea typeface="HGPｺﾞｼｯｸM" panose="020B0600000000000000" pitchFamily="50" charset="-128"/>
            </a:rPr>
            <a:t>　　・　通所型サービス（独自）　　　Ｂ（指定権者：沖縄市）</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　　・　訪問介護　　　　　　　　　　　Ｃ（指定権者：沖縄県）</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　　・　訪問型サービス（独自）　　　Ｃ（指定権者：うるま市、沖縄市）</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　　・　通所介護　　　　　　　　　　　Ｄ（指定権者：沖縄県）</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　　・　通所型サービス　　　　　　　Ｄ（指定権者：沖縄市、うるま市、広域連合）</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　＜用語の説明＞</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400" b="1">
              <a:solidFill>
                <a:schemeClr val="tx1"/>
              </a:solidFill>
              <a:effectLst/>
              <a:latin typeface="HGPｺﾞｼｯｸM" panose="020B0600000000000000" pitchFamily="50" charset="-128"/>
              <a:ea typeface="HGPｺﾞｼｯｸM" panose="020B0600000000000000" pitchFamily="50" charset="-128"/>
              <a:cs typeface="+mn-cs"/>
            </a:rPr>
            <a:t>　　・　処遇改善加算：　　介護職員処遇改善加算</a:t>
          </a:r>
          <a:endParaRPr kumimoji="1" lang="en-US" altLang="ja-JP" sz="1400" b="1">
            <a:solidFill>
              <a:schemeClr val="tx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　　・　特定加算：　　　　介護職員等特定処遇改善加算</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　　・　ベースアップ加算：介護職員等ベースアップ等支援加算</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　＜記載の順序＞</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　　計画書</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　　①　基本情報入力シート</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　　②　別紙様式２－２・２－３・２－４</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　　③　別紙様式２－１</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　　＜実績報告書＞</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HGPｺﾞｼｯｸM" panose="020B0600000000000000" pitchFamily="50" charset="-128"/>
              <a:ea typeface="HGPｺﾞｼｯｸM" panose="020B0600000000000000" pitchFamily="50" charset="-128"/>
            </a:rPr>
            <a:t>　　①　</a:t>
          </a:r>
          <a:r>
            <a:rPr kumimoji="1" lang="ja-JP" altLang="ja-JP" sz="1400" b="1">
              <a:solidFill>
                <a:schemeClr val="tx1"/>
              </a:solidFill>
              <a:effectLst/>
              <a:latin typeface="HGPｺﾞｼｯｸM" panose="020B0600000000000000" pitchFamily="50" charset="-128"/>
              <a:ea typeface="HGPｺﾞｼｯｸM" panose="020B0600000000000000" pitchFamily="50" charset="-128"/>
              <a:cs typeface="+mn-cs"/>
            </a:rPr>
            <a:t>基本情報入力シート</a:t>
          </a:r>
          <a:endParaRPr kumimoji="1" lang="en-US" altLang="ja-JP" sz="1400" b="1">
            <a:solidFill>
              <a:schemeClr val="tx1"/>
            </a:solidFill>
            <a:effectLst/>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effectLst/>
              <a:latin typeface="HGPｺﾞｼｯｸM" panose="020B0600000000000000" pitchFamily="50" charset="-128"/>
              <a:ea typeface="HGPｺﾞｼｯｸM" panose="020B0600000000000000" pitchFamily="50" charset="-128"/>
              <a:cs typeface="+mn-cs"/>
            </a:rPr>
            <a:t>　　②　別紙様式３－２・３－３</a:t>
          </a:r>
          <a:endParaRPr kumimoji="1" lang="en-US" altLang="ja-JP" sz="1400" b="1">
            <a:solidFill>
              <a:schemeClr val="tx1"/>
            </a:solidFill>
            <a:effectLst/>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effectLst/>
              <a:latin typeface="HGPｺﾞｼｯｸM" panose="020B0600000000000000" pitchFamily="50" charset="-128"/>
              <a:ea typeface="HGPｺﾞｼｯｸM" panose="020B0600000000000000" pitchFamily="50" charset="-128"/>
              <a:cs typeface="+mn-cs"/>
            </a:rPr>
            <a:t>　　③　別紙様式３－１</a:t>
          </a:r>
          <a:endParaRPr lang="ja-JP" altLang="ja-JP" sz="1400" b="1">
            <a:solidFill>
              <a:schemeClr val="tx1"/>
            </a:solidFill>
            <a:effectLst/>
            <a:latin typeface="HGPｺﾞｼｯｸM" panose="020B0600000000000000" pitchFamily="50" charset="-128"/>
            <a:ea typeface="HGPｺﾞｼｯｸM" panose="020B0600000000000000" pitchFamily="50" charset="-128"/>
          </a:endParaRPr>
        </a:p>
        <a:p>
          <a:pPr algn="l"/>
          <a:endParaRPr kumimoji="1" lang="ja-JP" altLang="en-US" sz="1100">
            <a:solidFill>
              <a:schemeClr val="tx1"/>
            </a:solidFill>
          </a:endParaRPr>
        </a:p>
        <a:p>
          <a:pPr algn="l"/>
          <a:endParaRPr kumimoji="1" lang="ja-JP" altLang="en-US" sz="1100">
            <a:solidFill>
              <a:schemeClr val="tx1"/>
            </a:solidFill>
          </a:endParaRPr>
        </a:p>
      </xdr:txBody>
    </xdr:sp>
    <xdr:clientData/>
  </xdr:twoCellAnchor>
  <xdr:twoCellAnchor>
    <xdr:from>
      <xdr:col>0</xdr:col>
      <xdr:colOff>0</xdr:colOff>
      <xdr:row>2</xdr:row>
      <xdr:rowOff>85726</xdr:rowOff>
    </xdr:from>
    <xdr:to>
      <xdr:col>8</xdr:col>
      <xdr:colOff>628650</xdr:colOff>
      <xdr:row>8</xdr:row>
      <xdr:rowOff>104776</xdr:rowOff>
    </xdr:to>
    <xdr:sp macro="" textlink="">
      <xdr:nvSpPr>
        <xdr:cNvPr id="6" name="角丸四角形 5">
          <a:extLst>
            <a:ext uri="{FF2B5EF4-FFF2-40B4-BE49-F238E27FC236}">
              <a16:creationId xmlns="" xmlns:a16="http://schemas.microsoft.com/office/drawing/2014/main" id="{00000000-0008-0000-0000-000006000000}"/>
            </a:ext>
          </a:extLst>
        </xdr:cNvPr>
        <xdr:cNvSpPr/>
      </xdr:nvSpPr>
      <xdr:spPr>
        <a:xfrm>
          <a:off x="0" y="561976"/>
          <a:ext cx="6115050" cy="1447800"/>
        </a:xfrm>
        <a:prstGeom prst="roundRect">
          <a:avLst/>
        </a:prstGeom>
        <a:solidFill>
          <a:schemeClr val="accent4">
            <a:lumMod val="20000"/>
            <a:lumOff val="80000"/>
          </a:schemeClr>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2000" b="1">
              <a:solidFill>
                <a:sysClr val="windowText" lastClr="000000"/>
              </a:solidFill>
              <a:latin typeface="ＭＳ Ｐゴシック" panose="020B0600070205080204" pitchFamily="50" charset="-128"/>
              <a:ea typeface="ＭＳ Ｐゴシック" panose="020B0600070205080204" pitchFamily="50" charset="-128"/>
            </a:rPr>
            <a:t>介護職員処遇改善加算・介護職員等特定処遇改善加算・介護職員等ベースアップ等支援加算計画書・実績報告書の記載上の留意点</a:t>
          </a:r>
        </a:p>
      </xdr:txBody>
    </xdr:sp>
    <xdr:clientData/>
  </xdr:twoCellAnchor>
  <xdr:twoCellAnchor>
    <xdr:from>
      <xdr:col>7</xdr:col>
      <xdr:colOff>28574</xdr:colOff>
      <xdr:row>0</xdr:row>
      <xdr:rowOff>28576</xdr:rowOff>
    </xdr:from>
    <xdr:to>
      <xdr:col>8</xdr:col>
      <xdr:colOff>514349</xdr:colOff>
      <xdr:row>1</xdr:row>
      <xdr:rowOff>228601</xdr:rowOff>
    </xdr:to>
    <xdr:sp macro="" textlink="">
      <xdr:nvSpPr>
        <xdr:cNvPr id="2" name="正方形/長方形 1"/>
        <xdr:cNvSpPr/>
      </xdr:nvSpPr>
      <xdr:spPr>
        <a:xfrm>
          <a:off x="4829174" y="28576"/>
          <a:ext cx="1171575" cy="4381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資料３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78441</xdr:colOff>
      <xdr:row>4</xdr:row>
      <xdr:rowOff>71310</xdr:rowOff>
    </xdr:from>
    <xdr:to>
      <xdr:col>23</xdr:col>
      <xdr:colOff>728381</xdr:colOff>
      <xdr:row>7</xdr:row>
      <xdr:rowOff>226880</xdr:rowOff>
    </xdr:to>
    <xdr:sp macro="" textlink="">
      <xdr:nvSpPr>
        <xdr:cNvPr id="2" name="角丸四角形吹き出し 1">
          <a:extLst>
            <a:ext uri="{FF2B5EF4-FFF2-40B4-BE49-F238E27FC236}">
              <a16:creationId xmlns="" xmlns:a16="http://schemas.microsoft.com/office/drawing/2014/main" id="{00000000-0008-0000-0900-000002000000}"/>
            </a:ext>
          </a:extLst>
        </xdr:cNvPr>
        <xdr:cNvSpPr>
          <a:spLocks noGrp="1"/>
        </xdr:cNvSpPr>
      </xdr:nvSpPr>
      <xdr:spPr bwMode="auto">
        <a:xfrm>
          <a:off x="6622676" y="878134"/>
          <a:ext cx="7238999" cy="861540"/>
        </a:xfrm>
        <a:prstGeom prst="wedgeRoundRectCallout">
          <a:avLst>
            <a:gd name="adj1" fmla="val -19063"/>
            <a:gd name="adj2" fmla="val 108502"/>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horz" wrap="square" lIns="72000" tIns="0" rIns="0" bIns="0" rtlCol="0" anchor="ctr" anchorCtr="0" upright="1">
          <a:no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r>
            <a:rPr kumimoji="1" lang="ja-JP" altLang="en-US" sz="1600" b="1">
              <a:latin typeface="+mn-ea"/>
            </a:rPr>
            <a:t>　処遇改善加算・特定加算の総額は、ﾍﾞｰｽｱｯﾌﾟ加算の算定期間と同じ期間（ﾍﾞｰｽｱｯﾌﾟ加算が</a:t>
          </a:r>
          <a:r>
            <a:rPr kumimoji="1" lang="en-US" altLang="ja-JP" sz="1600" b="1">
              <a:latin typeface="+mn-ea"/>
            </a:rPr>
            <a:t>R4</a:t>
          </a:r>
          <a:r>
            <a:rPr kumimoji="1" lang="ja-JP" altLang="en-US" sz="1600" b="1">
              <a:latin typeface="+mn-ea"/>
            </a:rPr>
            <a:t>年</a:t>
          </a:r>
          <a:r>
            <a:rPr kumimoji="1" lang="en-US" altLang="ja-JP" sz="1600" b="1">
              <a:latin typeface="+mn-ea"/>
            </a:rPr>
            <a:t>10</a:t>
          </a:r>
          <a:r>
            <a:rPr kumimoji="1" lang="ja-JP" altLang="en-US" sz="1600" b="1">
              <a:latin typeface="+mn-ea"/>
            </a:rPr>
            <a:t>月～</a:t>
          </a:r>
          <a:r>
            <a:rPr kumimoji="1" lang="en-US" altLang="ja-JP" sz="1600" b="1">
              <a:latin typeface="+mn-ea"/>
            </a:rPr>
            <a:t>R5</a:t>
          </a:r>
          <a:r>
            <a:rPr kumimoji="1" lang="ja-JP" altLang="en-US" sz="1600" b="1">
              <a:latin typeface="+mn-ea"/>
            </a:rPr>
            <a:t>年</a:t>
          </a:r>
          <a:r>
            <a:rPr kumimoji="1" lang="en-US" altLang="ja-JP" sz="1600" b="1">
              <a:latin typeface="+mn-ea"/>
            </a:rPr>
            <a:t>3</a:t>
          </a:r>
          <a:r>
            <a:rPr kumimoji="1" lang="ja-JP" altLang="en-US" sz="1600" b="1">
              <a:latin typeface="+mn-ea"/>
            </a:rPr>
            <a:t>月であれば、その期間の金額を記入）</a:t>
          </a:r>
          <a:endParaRPr kumimoji="1" lang="en-US" altLang="ja-JP" sz="1600" b="1">
            <a:latin typeface="+mn-ea"/>
          </a:endParaRPr>
        </a:p>
      </xdr:txBody>
    </xdr:sp>
    <xdr:clientData/>
  </xdr:twoCellAnchor>
  <xdr:oneCellAnchor>
    <xdr:from>
      <xdr:col>12</xdr:col>
      <xdr:colOff>34636</xdr:colOff>
      <xdr:row>10</xdr:row>
      <xdr:rowOff>104928</xdr:rowOff>
    </xdr:from>
    <xdr:ext cx="5836227" cy="830253"/>
    <xdr:sp macro="" textlink="">
      <xdr:nvSpPr>
        <xdr:cNvPr id="3" name="角丸四角形吹き出し 2">
          <a:extLst>
            <a:ext uri="{FF2B5EF4-FFF2-40B4-BE49-F238E27FC236}">
              <a16:creationId xmlns="" xmlns:a16="http://schemas.microsoft.com/office/drawing/2014/main" id="{00000000-0008-0000-0900-000003000000}"/>
            </a:ext>
          </a:extLst>
        </xdr:cNvPr>
        <xdr:cNvSpPr>
          <a:spLocks noGrp="1"/>
        </xdr:cNvSpPr>
      </xdr:nvSpPr>
      <xdr:spPr bwMode="auto">
        <a:xfrm>
          <a:off x="1887681" y="2269701"/>
          <a:ext cx="5836227" cy="830253"/>
        </a:xfrm>
        <a:prstGeom prst="wedgeRoundRectCallout">
          <a:avLst>
            <a:gd name="adj1" fmla="val 34890"/>
            <a:gd name="adj2" fmla="val 78057"/>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vert="horz" wrap="square" lIns="72000" tIns="0" rIns="0" bIns="0" numCol="1" spcCol="0" rtlCol="0" anchor="ctr" anchorCtr="0" upright="1">
          <a:no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r>
            <a:rPr kumimoji="1" lang="ja-JP" altLang="en-US" sz="1600" b="1">
              <a:latin typeface="+mn-ea"/>
            </a:rPr>
            <a:t> 賃金の総額とは、加算による賃金改善額も含めた金額</a:t>
          </a:r>
        </a:p>
        <a:p>
          <a:pPr algn="l">
            <a:buNone/>
          </a:pPr>
          <a:r>
            <a:rPr kumimoji="1" lang="ja-JP" altLang="en-US" sz="1600" b="1">
              <a:latin typeface="+mn-ea"/>
            </a:rPr>
            <a:t>（ﾍﾞｰｽｱｯﾌﾟが</a:t>
          </a:r>
          <a:r>
            <a:rPr kumimoji="1" lang="en-US" altLang="ja-JP" sz="1600" b="1">
              <a:latin typeface="+mn-ea"/>
            </a:rPr>
            <a:t>R4</a:t>
          </a:r>
          <a:r>
            <a:rPr kumimoji="1" lang="ja-JP" altLang="en-US" sz="1600" b="1">
              <a:latin typeface="+mn-ea"/>
            </a:rPr>
            <a:t>年</a:t>
          </a:r>
          <a:r>
            <a:rPr kumimoji="1" lang="en-US" altLang="ja-JP" sz="1600" b="1">
              <a:latin typeface="+mn-ea"/>
            </a:rPr>
            <a:t>10</a:t>
          </a:r>
          <a:r>
            <a:rPr kumimoji="1" lang="ja-JP" altLang="en-US" sz="1600" b="1">
              <a:latin typeface="+mn-ea"/>
            </a:rPr>
            <a:t>月～</a:t>
          </a:r>
          <a:r>
            <a:rPr kumimoji="1" lang="en-US" altLang="ja-JP" sz="1600" b="1">
              <a:latin typeface="+mn-ea"/>
            </a:rPr>
            <a:t>R5</a:t>
          </a:r>
          <a:r>
            <a:rPr kumimoji="1" lang="ja-JP" altLang="en-US" sz="1600" b="1">
              <a:latin typeface="+mn-ea"/>
            </a:rPr>
            <a:t>年</a:t>
          </a:r>
          <a:r>
            <a:rPr kumimoji="1" lang="en-US" altLang="ja-JP" sz="1600" b="1">
              <a:latin typeface="+mn-ea"/>
            </a:rPr>
            <a:t>3</a:t>
          </a:r>
          <a:r>
            <a:rPr kumimoji="1" lang="ja-JP" altLang="en-US" sz="1600" b="1">
              <a:latin typeface="+mn-ea"/>
            </a:rPr>
            <a:t>月であればその期間の金額）</a:t>
          </a:r>
          <a:endParaRPr kumimoji="1" lang="en-US" altLang="ja-JP" sz="1600" b="1">
            <a:latin typeface="+mn-ea"/>
          </a:endParaRPr>
        </a:p>
      </xdr:txBody>
    </xdr:sp>
    <xdr:clientData/>
  </xdr:oneCellAnchor>
  <xdr:twoCellAnchor>
    <xdr:from>
      <xdr:col>0</xdr:col>
      <xdr:colOff>190500</xdr:colOff>
      <xdr:row>26</xdr:row>
      <xdr:rowOff>56030</xdr:rowOff>
    </xdr:from>
    <xdr:to>
      <xdr:col>8</xdr:col>
      <xdr:colOff>76024</xdr:colOff>
      <xdr:row>29</xdr:row>
      <xdr:rowOff>93722</xdr:rowOff>
    </xdr:to>
    <xdr:sp macro="" textlink="">
      <xdr:nvSpPr>
        <xdr:cNvPr id="9" name="楕円 8">
          <a:extLst>
            <a:ext uri="{FF2B5EF4-FFF2-40B4-BE49-F238E27FC236}">
              <a16:creationId xmlns="" xmlns:a16="http://schemas.microsoft.com/office/drawing/2014/main" id="{00000000-0008-0000-0900-000009000000}"/>
            </a:ext>
          </a:extLst>
        </xdr:cNvPr>
        <xdr:cNvSpPr/>
      </xdr:nvSpPr>
      <xdr:spPr>
        <a:xfrm rot="5400000">
          <a:off x="187254" y="7544805"/>
          <a:ext cx="1281545" cy="1275053"/>
        </a:xfrm>
        <a:prstGeom prst="ellipse">
          <a:avLst/>
        </a:prstGeom>
        <a:solidFill>
          <a:schemeClr val="bg1"/>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1"/>
        <a:lstStyle/>
        <a:p>
          <a:pPr algn="l"/>
          <a:r>
            <a:rPr kumimoji="1" lang="en-US" altLang="ja-JP" sz="8000">
              <a:solidFill>
                <a:sysClr val="windowText" lastClr="000000"/>
              </a:solidFill>
              <a:latin typeface="HGPｺﾞｼｯｸE" panose="020B0900000000000000" pitchFamily="50" charset="-128"/>
              <a:ea typeface="HGPｺﾞｼｯｸE" panose="020B0900000000000000" pitchFamily="50" charset="-128"/>
            </a:rPr>
            <a:t>5</a:t>
          </a:r>
          <a:endParaRPr kumimoji="1" lang="ja-JP" altLang="en-US" sz="8000">
            <a:solidFill>
              <a:sysClr val="windowText" lastClr="00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21</xdr:col>
      <xdr:colOff>225136</xdr:colOff>
      <xdr:row>13</xdr:row>
      <xdr:rowOff>225140</xdr:rowOff>
    </xdr:from>
    <xdr:to>
      <xdr:col>21</xdr:col>
      <xdr:colOff>617342</xdr:colOff>
      <xdr:row>15</xdr:row>
      <xdr:rowOff>74369</xdr:rowOff>
    </xdr:to>
    <xdr:sp macro="" textlink="">
      <xdr:nvSpPr>
        <xdr:cNvPr id="11" name="角丸四角形 10">
          <a:extLst>
            <a:ext uri="{FF2B5EF4-FFF2-40B4-BE49-F238E27FC236}">
              <a16:creationId xmlns="" xmlns:a16="http://schemas.microsoft.com/office/drawing/2014/main" id="{00000000-0008-0000-0500-00000D000000}"/>
            </a:ext>
          </a:extLst>
        </xdr:cNvPr>
        <xdr:cNvSpPr/>
      </xdr:nvSpPr>
      <xdr:spPr>
        <a:xfrm>
          <a:off x="11759045" y="2909458"/>
          <a:ext cx="392206" cy="403411"/>
        </a:xfrm>
        <a:prstGeom prst="roundRect">
          <a:avLst/>
        </a:prstGeom>
        <a:solidFill>
          <a:schemeClr val="bg1"/>
        </a:solidFill>
        <a:ln>
          <a:solidFill>
            <a:srgbClr val="0033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0033CC"/>
              </a:solidFill>
              <a:latin typeface="HGP創英角ﾎﾟｯﾌﾟ体" panose="040B0A00000000000000" pitchFamily="50" charset="-128"/>
              <a:ea typeface="HGP創英角ﾎﾟｯﾌﾟ体" panose="040B0A00000000000000" pitchFamily="50" charset="-128"/>
            </a:rPr>
            <a:t>1</a:t>
          </a:r>
          <a:endParaRPr kumimoji="1" lang="ja-JP" altLang="en-US" sz="2000">
            <a:solidFill>
              <a:srgbClr val="0033CC"/>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23</xdr:col>
      <xdr:colOff>225136</xdr:colOff>
      <xdr:row>13</xdr:row>
      <xdr:rowOff>225140</xdr:rowOff>
    </xdr:from>
    <xdr:to>
      <xdr:col>23</xdr:col>
      <xdr:colOff>617342</xdr:colOff>
      <xdr:row>15</xdr:row>
      <xdr:rowOff>74369</xdr:rowOff>
    </xdr:to>
    <xdr:sp macro="" textlink="">
      <xdr:nvSpPr>
        <xdr:cNvPr id="12" name="角丸四角形 11">
          <a:extLst>
            <a:ext uri="{FF2B5EF4-FFF2-40B4-BE49-F238E27FC236}">
              <a16:creationId xmlns="" xmlns:a16="http://schemas.microsoft.com/office/drawing/2014/main" id="{00000000-0008-0000-0500-00000E000000}"/>
            </a:ext>
          </a:extLst>
        </xdr:cNvPr>
        <xdr:cNvSpPr/>
      </xdr:nvSpPr>
      <xdr:spPr>
        <a:xfrm>
          <a:off x="13386954" y="2909458"/>
          <a:ext cx="392206" cy="403411"/>
        </a:xfrm>
        <a:prstGeom prst="roundRect">
          <a:avLst/>
        </a:prstGeom>
        <a:solidFill>
          <a:schemeClr val="bg1"/>
        </a:solidFill>
        <a:ln>
          <a:solidFill>
            <a:srgbClr val="0033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0033CC"/>
              </a:solidFill>
              <a:latin typeface="HGP創英角ﾎﾟｯﾌﾟ体" panose="040B0A00000000000000" pitchFamily="50" charset="-128"/>
              <a:ea typeface="HGP創英角ﾎﾟｯﾌﾟ体" panose="040B0A00000000000000" pitchFamily="50" charset="-128"/>
            </a:rPr>
            <a:t>2</a:t>
          </a:r>
          <a:endParaRPr kumimoji="1" lang="ja-JP" altLang="en-US" sz="2000">
            <a:solidFill>
              <a:srgbClr val="0033CC"/>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19</xdr:col>
      <xdr:colOff>1212272</xdr:colOff>
      <xdr:row>8</xdr:row>
      <xdr:rowOff>17318</xdr:rowOff>
    </xdr:from>
    <xdr:to>
      <xdr:col>22</xdr:col>
      <xdr:colOff>259772</xdr:colOff>
      <xdr:row>13</xdr:row>
      <xdr:rowOff>86592</xdr:rowOff>
    </xdr:to>
    <xdr:sp macro="" textlink="">
      <xdr:nvSpPr>
        <xdr:cNvPr id="13" name="角丸四角形吹き出し 12">
          <a:extLst>
            <a:ext uri="{FF2B5EF4-FFF2-40B4-BE49-F238E27FC236}">
              <a16:creationId xmlns="" xmlns:a16="http://schemas.microsoft.com/office/drawing/2014/main" id="{00000000-0008-0000-0500-00000F000000}"/>
            </a:ext>
          </a:extLst>
        </xdr:cNvPr>
        <xdr:cNvSpPr>
          <a:spLocks noGrp="1"/>
        </xdr:cNvSpPr>
      </xdr:nvSpPr>
      <xdr:spPr bwMode="auto">
        <a:xfrm>
          <a:off x="10252363" y="1818409"/>
          <a:ext cx="2355273" cy="952501"/>
        </a:xfrm>
        <a:prstGeom prst="wedgeRoundRectCallout">
          <a:avLst>
            <a:gd name="adj1" fmla="val -17438"/>
            <a:gd name="adj2" fmla="val 84559"/>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horz" wrap="square" lIns="72000" tIns="0" rIns="0" bIns="0" rtlCol="0" anchor="ctr" anchorCtr="0" upright="1">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r>
            <a:rPr kumimoji="1" lang="ja-JP" altLang="en-US" sz="2000" b="1">
              <a:latin typeface="+mn-ea"/>
            </a:rPr>
            <a:t>　　</a:t>
          </a:r>
          <a:r>
            <a:rPr kumimoji="1" lang="ja-JP" altLang="en-US" sz="2000" b="1">
              <a:latin typeface="HGPｺﾞｼｯｸM" panose="020B0600000000000000" pitchFamily="50" charset="-128"/>
              <a:ea typeface="HGPｺﾞｼｯｸM" panose="020B0600000000000000" pitchFamily="50" charset="-128"/>
            </a:rPr>
            <a:t>＋</a:t>
          </a:r>
          <a:r>
            <a:rPr kumimoji="1" lang="ja-JP" altLang="en-US" sz="2000" b="1">
              <a:latin typeface="+mn-ea"/>
            </a:rPr>
            <a:t>　　</a:t>
          </a:r>
          <a:r>
            <a:rPr kumimoji="1" lang="ja-JP" altLang="en-US" sz="1600" b="1">
              <a:solidFill>
                <a:sysClr val="windowText" lastClr="000000"/>
              </a:solidFill>
              <a:latin typeface="+mn-ea"/>
            </a:rPr>
            <a:t>の金額は</a:t>
          </a:r>
          <a:endParaRPr kumimoji="1" lang="en-US" altLang="ja-JP" sz="1600" b="1">
            <a:solidFill>
              <a:sysClr val="windowText" lastClr="000000"/>
            </a:solidFill>
            <a:latin typeface="+mn-ea"/>
          </a:endParaRPr>
        </a:p>
        <a:p>
          <a:pPr algn="l">
            <a:buNone/>
          </a:pPr>
          <a:r>
            <a:rPr kumimoji="1" lang="ja-JP" altLang="en-US" sz="1600" b="1">
              <a:solidFill>
                <a:srgbClr val="FF0000"/>
              </a:solidFill>
              <a:latin typeface="+mn-ea"/>
            </a:rPr>
            <a:t>　</a:t>
          </a:r>
          <a:r>
            <a:rPr kumimoji="1" lang="ja-JP" altLang="en-US" sz="1600" b="1">
              <a:solidFill>
                <a:sysClr val="windowText" lastClr="000000"/>
              </a:solidFill>
              <a:latin typeface="+mn-ea"/>
            </a:rPr>
            <a:t>この金額以上にする</a:t>
          </a:r>
          <a:endParaRPr kumimoji="1" lang="en-US" altLang="ja-JP" sz="1600" b="1">
            <a:solidFill>
              <a:sysClr val="windowText" lastClr="000000"/>
            </a:solidFill>
            <a:latin typeface="+mn-ea"/>
          </a:endParaRPr>
        </a:p>
      </xdr:txBody>
    </xdr:sp>
    <xdr:clientData/>
  </xdr:twoCellAnchor>
  <xdr:twoCellAnchor>
    <xdr:from>
      <xdr:col>20</xdr:col>
      <xdr:colOff>138545</xdr:colOff>
      <xdr:row>8</xdr:row>
      <xdr:rowOff>69270</xdr:rowOff>
    </xdr:from>
    <xdr:to>
      <xdr:col>20</xdr:col>
      <xdr:colOff>530751</xdr:colOff>
      <xdr:row>10</xdr:row>
      <xdr:rowOff>108999</xdr:rowOff>
    </xdr:to>
    <xdr:sp macro="" textlink="">
      <xdr:nvSpPr>
        <xdr:cNvPr id="14" name="角丸四角形 13">
          <a:extLst>
            <a:ext uri="{FF2B5EF4-FFF2-40B4-BE49-F238E27FC236}">
              <a16:creationId xmlns="" xmlns:a16="http://schemas.microsoft.com/office/drawing/2014/main" id="{00000000-0008-0000-0500-000010000000}"/>
            </a:ext>
          </a:extLst>
        </xdr:cNvPr>
        <xdr:cNvSpPr/>
      </xdr:nvSpPr>
      <xdr:spPr>
        <a:xfrm>
          <a:off x="10425545" y="1870361"/>
          <a:ext cx="392206" cy="403411"/>
        </a:xfrm>
        <a:prstGeom prst="roundRect">
          <a:avLst/>
        </a:prstGeom>
        <a:solidFill>
          <a:schemeClr val="bg1"/>
        </a:solidFill>
        <a:ln>
          <a:solidFill>
            <a:srgbClr val="0033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0033CC"/>
              </a:solidFill>
              <a:latin typeface="HGP創英角ﾎﾟｯﾌﾟ体" panose="040B0A00000000000000" pitchFamily="50" charset="-128"/>
              <a:ea typeface="HGP創英角ﾎﾟｯﾌﾟ体" panose="040B0A00000000000000" pitchFamily="50" charset="-128"/>
            </a:rPr>
            <a:t>1</a:t>
          </a:r>
          <a:endParaRPr kumimoji="1" lang="ja-JP" altLang="en-US" sz="2000">
            <a:solidFill>
              <a:srgbClr val="0033CC"/>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20</xdr:col>
      <xdr:colOff>900545</xdr:colOff>
      <xdr:row>8</xdr:row>
      <xdr:rowOff>69270</xdr:rowOff>
    </xdr:from>
    <xdr:to>
      <xdr:col>21</xdr:col>
      <xdr:colOff>45842</xdr:colOff>
      <xdr:row>10</xdr:row>
      <xdr:rowOff>108999</xdr:rowOff>
    </xdr:to>
    <xdr:sp macro="" textlink="">
      <xdr:nvSpPr>
        <xdr:cNvPr id="15" name="角丸四角形 14">
          <a:extLst>
            <a:ext uri="{FF2B5EF4-FFF2-40B4-BE49-F238E27FC236}">
              <a16:creationId xmlns="" xmlns:a16="http://schemas.microsoft.com/office/drawing/2014/main" id="{00000000-0008-0000-0500-000011000000}"/>
            </a:ext>
          </a:extLst>
        </xdr:cNvPr>
        <xdr:cNvSpPr/>
      </xdr:nvSpPr>
      <xdr:spPr>
        <a:xfrm>
          <a:off x="11187545" y="1870361"/>
          <a:ext cx="392206" cy="403411"/>
        </a:xfrm>
        <a:prstGeom prst="roundRect">
          <a:avLst/>
        </a:prstGeom>
        <a:solidFill>
          <a:schemeClr val="bg1"/>
        </a:solidFill>
        <a:ln>
          <a:solidFill>
            <a:srgbClr val="0033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0033CC"/>
              </a:solidFill>
              <a:latin typeface="HGP創英角ﾎﾟｯﾌﾟ体" panose="040B0A00000000000000" pitchFamily="50" charset="-128"/>
              <a:ea typeface="HGP創英角ﾎﾟｯﾌﾟ体" panose="040B0A00000000000000" pitchFamily="50" charset="-128"/>
            </a:rPr>
            <a:t>2</a:t>
          </a:r>
          <a:endParaRPr kumimoji="1" lang="ja-JP" altLang="en-US" sz="2000">
            <a:solidFill>
              <a:srgbClr val="0033CC"/>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20</xdr:col>
      <xdr:colOff>947117</xdr:colOff>
      <xdr:row>24</xdr:row>
      <xdr:rowOff>144661</xdr:rowOff>
    </xdr:from>
    <xdr:to>
      <xdr:col>23</xdr:col>
      <xdr:colOff>593911</xdr:colOff>
      <xdr:row>26</xdr:row>
      <xdr:rowOff>403413</xdr:rowOff>
    </xdr:to>
    <xdr:sp macro="" textlink="">
      <xdr:nvSpPr>
        <xdr:cNvPr id="16" name="角丸四角形吹き出し 15">
          <a:extLst>
            <a:ext uri="{FF2B5EF4-FFF2-40B4-BE49-F238E27FC236}">
              <a16:creationId xmlns="" xmlns:a16="http://schemas.microsoft.com/office/drawing/2014/main" id="{00000000-0008-0000-0500-000008000000}"/>
            </a:ext>
          </a:extLst>
        </xdr:cNvPr>
        <xdr:cNvSpPr>
          <a:spLocks noGrp="1"/>
        </xdr:cNvSpPr>
      </xdr:nvSpPr>
      <xdr:spPr bwMode="auto">
        <a:xfrm>
          <a:off x="11222911" y="6800955"/>
          <a:ext cx="2504294" cy="1087987"/>
        </a:xfrm>
        <a:prstGeom prst="wedgeRoundRectCallout">
          <a:avLst>
            <a:gd name="adj1" fmla="val -17049"/>
            <a:gd name="adj2" fmla="val -85683"/>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horz" wrap="square" lIns="72000" tIns="0" rIns="0" bIns="0" rtlCol="0" anchor="ctr" anchorCtr="0" upright="1">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endParaRPr kumimoji="1" lang="en-US" altLang="ja-JP" sz="2000" b="1">
            <a:latin typeface="+mn-ea"/>
          </a:endParaRPr>
        </a:p>
      </xdr:txBody>
    </xdr:sp>
    <xdr:clientData/>
  </xdr:twoCellAnchor>
  <xdr:twoCellAnchor>
    <xdr:from>
      <xdr:col>20</xdr:col>
      <xdr:colOff>655036</xdr:colOff>
      <xdr:row>24</xdr:row>
      <xdr:rowOff>91687</xdr:rowOff>
    </xdr:from>
    <xdr:to>
      <xdr:col>24</xdr:col>
      <xdr:colOff>369794</xdr:colOff>
      <xdr:row>28</xdr:row>
      <xdr:rowOff>112060</xdr:rowOff>
    </xdr:to>
    <xdr:sp macro="" textlink="">
      <xdr:nvSpPr>
        <xdr:cNvPr id="17" name="角丸四角形吹き出し 16">
          <a:extLst>
            <a:ext uri="{FF2B5EF4-FFF2-40B4-BE49-F238E27FC236}">
              <a16:creationId xmlns="" xmlns:a16="http://schemas.microsoft.com/office/drawing/2014/main" id="{00000000-0008-0000-0500-000004000000}"/>
            </a:ext>
          </a:extLst>
        </xdr:cNvPr>
        <xdr:cNvSpPr>
          <a:spLocks noGrp="1"/>
        </xdr:cNvSpPr>
      </xdr:nvSpPr>
      <xdr:spPr bwMode="auto">
        <a:xfrm>
          <a:off x="10930830" y="6747981"/>
          <a:ext cx="3390288" cy="1678844"/>
        </a:xfrm>
        <a:prstGeom prst="wedgeRoundRectCallout">
          <a:avLst>
            <a:gd name="adj1" fmla="val 23310"/>
            <a:gd name="adj2" fmla="val -65034"/>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horz" wrap="square" lIns="36000" tIns="0" rIns="0" bIns="0" rtlCol="0" anchor="ctr" anchorCtr="0" upright="1">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r>
            <a:rPr kumimoji="1" lang="ja-JP" altLang="en-US" sz="2000" b="1">
              <a:solidFill>
                <a:sysClr val="windowText" lastClr="000000"/>
              </a:solidFill>
              <a:latin typeface="+mn-ea"/>
            </a:rPr>
            <a:t>　</a:t>
          </a:r>
          <a:r>
            <a:rPr kumimoji="1" lang="ja-JP" altLang="en-US" sz="2000" b="1">
              <a:solidFill>
                <a:sysClr val="windowText" lastClr="000000"/>
              </a:solidFill>
              <a:latin typeface="HGPｺﾞｼｯｸM" panose="020B0600000000000000" pitchFamily="50" charset="-128"/>
              <a:ea typeface="HGPｺﾞｼｯｸM" panose="020B0600000000000000" pitchFamily="50" charset="-128"/>
            </a:rPr>
            <a:t>　　＋  　　</a:t>
          </a:r>
          <a:r>
            <a:rPr kumimoji="1" lang="ja-JP" altLang="en-US" sz="1600" b="1">
              <a:solidFill>
                <a:sysClr val="windowText" lastClr="000000"/>
              </a:solidFill>
              <a:latin typeface="HGPｺﾞｼｯｸM" panose="020B0600000000000000" pitchFamily="50" charset="-128"/>
              <a:ea typeface="HGPｺﾞｼｯｸM" panose="020B0600000000000000" pitchFamily="50" charset="-128"/>
            </a:rPr>
            <a:t> の額は</a:t>
          </a:r>
          <a:endParaRPr kumimoji="1" lang="en-US" altLang="ja-JP" sz="1600" b="1">
            <a:solidFill>
              <a:sysClr val="windowText" lastClr="000000"/>
            </a:solidFill>
            <a:latin typeface="HGPｺﾞｼｯｸM" panose="020B0600000000000000" pitchFamily="50" charset="-128"/>
            <a:ea typeface="HGPｺﾞｼｯｸM" panose="020B0600000000000000" pitchFamily="50" charset="-128"/>
          </a:endParaRPr>
        </a:p>
        <a:p>
          <a:pPr algn="l">
            <a:buNone/>
          </a:pPr>
          <a:r>
            <a:rPr kumimoji="1" lang="ja-JP" altLang="en-US" sz="1600" b="1">
              <a:solidFill>
                <a:sysClr val="windowText" lastClr="000000"/>
              </a:solidFill>
              <a:latin typeface="HGPｺﾞｼｯｸM" panose="020B0600000000000000" pitchFamily="50" charset="-128"/>
              <a:ea typeface="HGPｺﾞｼｯｸM" panose="020B0600000000000000" pitchFamily="50" charset="-128"/>
            </a:rPr>
            <a:t>　別紙様式２</a:t>
          </a:r>
          <a:r>
            <a:rPr kumimoji="1" lang="en-US" altLang="ja-JP" sz="16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600" b="1">
              <a:solidFill>
                <a:sysClr val="windowText" lastClr="000000"/>
              </a:solidFill>
              <a:latin typeface="HGPｺﾞｼｯｸM" panose="020B0600000000000000" pitchFamily="50" charset="-128"/>
              <a:ea typeface="HGPｺﾞｼｯｸM" panose="020B0600000000000000" pitchFamily="50" charset="-128"/>
            </a:rPr>
            <a:t>１　</a:t>
          </a:r>
          <a:endParaRPr kumimoji="1" lang="en-US" altLang="ja-JP" sz="1600" b="1">
            <a:solidFill>
              <a:sysClr val="windowText" lastClr="000000"/>
            </a:solidFill>
            <a:latin typeface="HGPｺﾞｼｯｸM" panose="020B0600000000000000" pitchFamily="50" charset="-128"/>
            <a:ea typeface="HGPｺﾞｼｯｸM" panose="020B0600000000000000" pitchFamily="50" charset="-128"/>
          </a:endParaRPr>
        </a:p>
        <a:p>
          <a:pPr algn="l">
            <a:buNone/>
          </a:pPr>
          <a:r>
            <a:rPr kumimoji="1" lang="ja-JP" altLang="en-US" sz="1600" b="1">
              <a:solidFill>
                <a:sysClr val="windowText" lastClr="000000"/>
              </a:solidFill>
              <a:latin typeface="HGPｺﾞｼｯｸM" panose="020B0600000000000000" pitchFamily="50" charset="-128"/>
              <a:ea typeface="HGPｺﾞｼｯｸM" panose="020B0600000000000000" pitchFamily="50" charset="-128"/>
            </a:rPr>
            <a:t>　</a:t>
          </a:r>
          <a:r>
            <a:rPr kumimoji="1" lang="en-US" altLang="ja-JP" sz="1600" b="1">
              <a:solidFill>
                <a:sysClr val="windowText" lastClr="000000"/>
              </a:solidFill>
              <a:latin typeface="HGPｺﾞｼｯｸM" panose="020B0600000000000000" pitchFamily="50" charset="-128"/>
              <a:ea typeface="HGPｺﾞｼｯｸM" panose="020B0600000000000000" pitchFamily="50" charset="-128"/>
            </a:rPr>
            <a:t>2(Ⅰ)</a:t>
          </a:r>
          <a:r>
            <a:rPr kumimoji="1" lang="ja-JP" altLang="en-US" sz="1600" b="1">
              <a:solidFill>
                <a:sysClr val="windowText" lastClr="000000"/>
              </a:solidFill>
              <a:latin typeface="HGPｺﾞｼｯｸM" panose="020B0600000000000000" pitchFamily="50" charset="-128"/>
              <a:ea typeface="HGPｺﾞｼｯｸM" panose="020B0600000000000000" pitchFamily="50" charset="-128"/>
            </a:rPr>
            <a:t>②ベースアップ等加算の</a:t>
          </a:r>
          <a:endParaRPr kumimoji="1" lang="en-US" altLang="ja-JP" sz="1600" b="1">
            <a:solidFill>
              <a:sysClr val="windowText" lastClr="000000"/>
            </a:solidFill>
            <a:latin typeface="HGPｺﾞｼｯｸM" panose="020B0600000000000000" pitchFamily="50" charset="-128"/>
            <a:ea typeface="HGPｺﾞｼｯｸM" panose="020B0600000000000000" pitchFamily="50" charset="-128"/>
          </a:endParaRPr>
        </a:p>
        <a:p>
          <a:pPr algn="l">
            <a:buNone/>
          </a:pPr>
          <a:r>
            <a:rPr kumimoji="1" lang="ja-JP" altLang="en-US" sz="1600" b="1">
              <a:solidFill>
                <a:sysClr val="windowText" lastClr="000000"/>
              </a:solidFill>
              <a:latin typeface="HGPｺﾞｼｯｸM" panose="020B0600000000000000" pitchFamily="50" charset="-128"/>
              <a:ea typeface="HGPｺﾞｼｯｸM" panose="020B0600000000000000" pitchFamily="50" charset="-128"/>
            </a:rPr>
            <a:t>　賃金改善の見込額</a:t>
          </a:r>
          <a:r>
            <a:rPr kumimoji="1" lang="en-US" altLang="ja-JP" sz="1600" b="1">
              <a:solidFill>
                <a:sysClr val="windowText" lastClr="000000"/>
              </a:solidFill>
              <a:latin typeface="HGPｺﾞｼｯｸM" panose="020B0600000000000000" pitchFamily="50" charset="-128"/>
              <a:ea typeface="HGPｺﾞｼｯｸM" panose="020B0600000000000000" pitchFamily="50" charset="-128"/>
            </a:rPr>
            <a:t>(ⅰ-ⅱ</a:t>
          </a:r>
          <a:r>
            <a:rPr kumimoji="1" lang="ja-JP" altLang="en-US" sz="1600" b="1">
              <a:solidFill>
                <a:sysClr val="windowText" lastClr="000000"/>
              </a:solidFill>
              <a:latin typeface="HGPｺﾞｼｯｸM" panose="020B0600000000000000" pitchFamily="50" charset="-128"/>
              <a:ea typeface="HGPｺﾞｼｯｸM" panose="020B0600000000000000" pitchFamily="50" charset="-128"/>
            </a:rPr>
            <a:t>）と同額</a:t>
          </a:r>
          <a:endParaRPr kumimoji="1" lang="en-US" altLang="ja-JP" sz="16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20</xdr:col>
      <xdr:colOff>897494</xdr:colOff>
      <xdr:row>24</xdr:row>
      <xdr:rowOff>174201</xdr:rowOff>
    </xdr:from>
    <xdr:to>
      <xdr:col>21</xdr:col>
      <xdr:colOff>45847</xdr:colOff>
      <xdr:row>25</xdr:row>
      <xdr:rowOff>161975</xdr:rowOff>
    </xdr:to>
    <xdr:sp macro="" textlink="">
      <xdr:nvSpPr>
        <xdr:cNvPr id="18" name="角丸四角形 17">
          <a:extLst>
            <a:ext uri="{FF2B5EF4-FFF2-40B4-BE49-F238E27FC236}">
              <a16:creationId xmlns="" xmlns:a16="http://schemas.microsoft.com/office/drawing/2014/main" id="{00000000-0008-0000-0500-000013000000}"/>
            </a:ext>
          </a:extLst>
        </xdr:cNvPr>
        <xdr:cNvSpPr/>
      </xdr:nvSpPr>
      <xdr:spPr>
        <a:xfrm>
          <a:off x="11173288" y="6830495"/>
          <a:ext cx="392206" cy="402392"/>
        </a:xfrm>
        <a:prstGeom prst="roundRect">
          <a:avLst/>
        </a:prstGeom>
        <a:solidFill>
          <a:schemeClr val="bg1"/>
        </a:solidFill>
        <a:ln>
          <a:solidFill>
            <a:srgbClr val="0033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0033CC"/>
              </a:solidFill>
              <a:latin typeface="HGP創英角ﾎﾟｯﾌﾟ体" panose="040B0A00000000000000" pitchFamily="50" charset="-128"/>
              <a:ea typeface="HGP創英角ﾎﾟｯﾌﾟ体" panose="040B0A00000000000000" pitchFamily="50" charset="-128"/>
            </a:rPr>
            <a:t>1</a:t>
          </a:r>
          <a:endParaRPr kumimoji="1" lang="ja-JP" altLang="en-US" sz="2000">
            <a:solidFill>
              <a:srgbClr val="0033CC"/>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21</xdr:col>
      <xdr:colOff>467598</xdr:colOff>
      <xdr:row>24</xdr:row>
      <xdr:rowOff>174201</xdr:rowOff>
    </xdr:from>
    <xdr:to>
      <xdr:col>22</xdr:col>
      <xdr:colOff>49924</xdr:colOff>
      <xdr:row>25</xdr:row>
      <xdr:rowOff>161975</xdr:rowOff>
    </xdr:to>
    <xdr:sp macro="" textlink="">
      <xdr:nvSpPr>
        <xdr:cNvPr id="19" name="角丸四角形 18">
          <a:extLst>
            <a:ext uri="{FF2B5EF4-FFF2-40B4-BE49-F238E27FC236}">
              <a16:creationId xmlns="" xmlns:a16="http://schemas.microsoft.com/office/drawing/2014/main" id="{00000000-0008-0000-0500-000014000000}"/>
            </a:ext>
          </a:extLst>
        </xdr:cNvPr>
        <xdr:cNvSpPr/>
      </xdr:nvSpPr>
      <xdr:spPr>
        <a:xfrm>
          <a:off x="11987245" y="6830495"/>
          <a:ext cx="389150" cy="402392"/>
        </a:xfrm>
        <a:prstGeom prst="roundRect">
          <a:avLst/>
        </a:prstGeom>
        <a:solidFill>
          <a:schemeClr val="bg1"/>
        </a:solidFill>
        <a:ln>
          <a:solidFill>
            <a:srgbClr val="0033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0033CC"/>
              </a:solidFill>
              <a:latin typeface="HGP創英角ﾎﾟｯﾌﾟ体" panose="040B0A00000000000000" pitchFamily="50" charset="-128"/>
              <a:ea typeface="HGP創英角ﾎﾟｯﾌﾟ体" panose="040B0A00000000000000" pitchFamily="50" charset="-128"/>
            </a:rPr>
            <a:t>2</a:t>
          </a:r>
          <a:endParaRPr kumimoji="1" lang="ja-JP" altLang="en-US" sz="2000">
            <a:solidFill>
              <a:srgbClr val="0033CC"/>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16</xdr:col>
      <xdr:colOff>750795</xdr:colOff>
      <xdr:row>0</xdr:row>
      <xdr:rowOff>78442</xdr:rowOff>
    </xdr:from>
    <xdr:to>
      <xdr:col>24</xdr:col>
      <xdr:colOff>313765</xdr:colOff>
      <xdr:row>3</xdr:row>
      <xdr:rowOff>190500</xdr:rowOff>
    </xdr:to>
    <xdr:sp macro="" textlink="">
      <xdr:nvSpPr>
        <xdr:cNvPr id="21" name="角丸四角形吹き出し 20">
          <a:extLst>
            <a:ext uri="{FF2B5EF4-FFF2-40B4-BE49-F238E27FC236}">
              <a16:creationId xmlns="" xmlns:a16="http://schemas.microsoft.com/office/drawing/2014/main" id="{00000000-0008-0000-0200-0000A7000000}"/>
            </a:ext>
          </a:extLst>
        </xdr:cNvPr>
        <xdr:cNvSpPr/>
      </xdr:nvSpPr>
      <xdr:spPr bwMode="auto">
        <a:xfrm>
          <a:off x="5860677" y="78442"/>
          <a:ext cx="8404412" cy="717176"/>
        </a:xfrm>
        <a:prstGeom prst="wedgeRoundRectCallout">
          <a:avLst>
            <a:gd name="adj1" fmla="val 31748"/>
            <a:gd name="adj2" fmla="val 48993"/>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wrap="square" lIns="72000" tIns="0" rIns="0" bIns="0" spcCol="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600" b="1" kern="1200">
              <a:solidFill>
                <a:srgbClr val="FF0000"/>
              </a:solidFill>
              <a:effectLst/>
              <a:latin typeface="+mn-lt"/>
              <a:ea typeface="+mn-ea"/>
              <a:cs typeface="+mn-cs"/>
            </a:rPr>
            <a:t>注意</a:t>
          </a:r>
          <a:r>
            <a:rPr kumimoji="1" lang="en-US" altLang="ja-JP" sz="1600" b="1" kern="1200">
              <a:solidFill>
                <a:srgbClr val="FF0000"/>
              </a:solidFill>
              <a:effectLst/>
              <a:latin typeface="+mn-lt"/>
              <a:ea typeface="+mn-ea"/>
              <a:cs typeface="+mn-cs"/>
            </a:rPr>
            <a:t>‼</a:t>
          </a:r>
          <a:r>
            <a:rPr kumimoji="1" lang="ja-JP" altLang="ja-JP" sz="1600" b="1" kern="1200">
              <a:solidFill>
                <a:srgbClr val="FF0000"/>
              </a:solidFill>
              <a:effectLst/>
              <a:latin typeface="+mn-lt"/>
              <a:ea typeface="+mn-ea"/>
              <a:cs typeface="+mn-cs"/>
            </a:rPr>
            <a:t> 白枠には</a:t>
          </a:r>
          <a:r>
            <a:rPr kumimoji="1" lang="ja-JP" altLang="en-US" sz="1600" b="1" kern="1200">
              <a:solidFill>
                <a:srgbClr val="FF0000"/>
              </a:solidFill>
              <a:effectLst/>
              <a:latin typeface="+mn-lt"/>
              <a:ea typeface="+mn-ea"/>
              <a:cs typeface="+mn-cs"/>
            </a:rPr>
            <a:t>入力</a:t>
          </a:r>
          <a:r>
            <a:rPr kumimoji="1" lang="ja-JP" altLang="ja-JP" sz="1600" b="1" kern="1200">
              <a:solidFill>
                <a:srgbClr val="FF0000"/>
              </a:solidFill>
              <a:effectLst/>
              <a:latin typeface="+mn-lt"/>
              <a:ea typeface="+mn-ea"/>
              <a:cs typeface="+mn-cs"/>
            </a:rPr>
            <a:t>しない</a:t>
          </a:r>
          <a:endParaRPr kumimoji="1" lang="en-US" altLang="ja-JP" sz="1600" b="1">
            <a:solidFill>
              <a:srgbClr val="FF0000"/>
            </a:solidFill>
            <a:latin typeface="HGPｺﾞｼｯｸM" panose="020B0600000000000000" pitchFamily="50" charset="-128"/>
            <a:ea typeface="HGPｺﾞｼｯｸM" panose="020B0600000000000000" pitchFamily="50" charset="-128"/>
          </a:endParaRPr>
        </a:p>
        <a:p>
          <a:pPr lvl="0" algn="l"/>
          <a:r>
            <a:rPr kumimoji="1" lang="ja-JP" altLang="en-US" sz="1600" b="1">
              <a:solidFill>
                <a:sysClr val="windowText" lastClr="000000"/>
              </a:solidFill>
              <a:latin typeface="HGPｺﾞｼｯｸM" panose="020B0600000000000000" pitchFamily="50" charset="-128"/>
              <a:ea typeface="HGPｺﾞｼｯｸM" panose="020B0600000000000000" pitchFamily="50" charset="-128"/>
            </a:rPr>
            <a:t>訂正する時は、</a:t>
          </a:r>
          <a:r>
            <a:rPr kumimoji="1" lang="en-US" altLang="ja-JP" sz="1600" b="1">
              <a:solidFill>
                <a:sysClr val="windowText" lastClr="000000"/>
              </a:solidFill>
              <a:latin typeface="HGPｺﾞｼｯｸM" panose="020B0600000000000000" pitchFamily="50" charset="-128"/>
              <a:ea typeface="HGPｺﾞｼｯｸM" panose="020B0600000000000000" pitchFamily="50" charset="-128"/>
            </a:rPr>
            <a:t>3-2</a:t>
          </a:r>
          <a:r>
            <a:rPr kumimoji="1" lang="ja-JP" altLang="en-US" sz="1600" b="1">
              <a:solidFill>
                <a:sysClr val="windowText" lastClr="000000"/>
              </a:solidFill>
              <a:latin typeface="HGPｺﾞｼｯｸM" panose="020B0600000000000000" pitchFamily="50" charset="-128"/>
              <a:ea typeface="HGPｺﾞｼｯｸM" panose="020B0600000000000000" pitchFamily="50" charset="-128"/>
            </a:rPr>
            <a:t>・</a:t>
          </a:r>
          <a:r>
            <a:rPr kumimoji="1" lang="en-US" altLang="ja-JP" sz="1600" b="1">
              <a:solidFill>
                <a:sysClr val="windowText" lastClr="000000"/>
              </a:solidFill>
              <a:latin typeface="HGPｺﾞｼｯｸM" panose="020B0600000000000000" pitchFamily="50" charset="-128"/>
              <a:ea typeface="HGPｺﾞｼｯｸM" panose="020B0600000000000000" pitchFamily="50" charset="-128"/>
            </a:rPr>
            <a:t>3-3</a:t>
          </a:r>
          <a:r>
            <a:rPr kumimoji="1" lang="ja-JP" altLang="en-US" sz="1600" b="1">
              <a:solidFill>
                <a:sysClr val="windowText" lastClr="000000"/>
              </a:solidFill>
              <a:latin typeface="HGPｺﾞｼｯｸM" panose="020B0600000000000000" pitchFamily="50" charset="-128"/>
              <a:ea typeface="HGPｺﾞｼｯｸM" panose="020B0600000000000000" pitchFamily="50" charset="-128"/>
            </a:rPr>
            <a:t>の色付きセルに戻る。訂正内容が本欄に反映されているかを確認する。</a:t>
          </a:r>
          <a:endParaRPr kumimoji="1" lang="en-US" altLang="ja-JP" sz="16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128868</xdr:colOff>
      <xdr:row>9</xdr:row>
      <xdr:rowOff>96050</xdr:rowOff>
    </xdr:from>
    <xdr:to>
      <xdr:col>24</xdr:col>
      <xdr:colOff>381000</xdr:colOff>
      <xdr:row>12</xdr:row>
      <xdr:rowOff>180975</xdr:rowOff>
    </xdr:to>
    <xdr:sp macro="" textlink="">
      <xdr:nvSpPr>
        <xdr:cNvPr id="4" name="角丸四角形吹き出し 3">
          <a:extLst>
            <a:ext uri="{FF2B5EF4-FFF2-40B4-BE49-F238E27FC236}">
              <a16:creationId xmlns="" xmlns:a16="http://schemas.microsoft.com/office/drawing/2014/main" id="{00000000-0008-0000-0100-000004000000}"/>
            </a:ext>
          </a:extLst>
        </xdr:cNvPr>
        <xdr:cNvSpPr/>
      </xdr:nvSpPr>
      <xdr:spPr bwMode="auto">
        <a:xfrm>
          <a:off x="3729318" y="2324900"/>
          <a:ext cx="4728882" cy="751675"/>
        </a:xfrm>
        <a:prstGeom prst="wedgeRoundRectCallout">
          <a:avLst>
            <a:gd name="adj1" fmla="val -57588"/>
            <a:gd name="adj2" fmla="val -14264"/>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2000" b="1">
              <a:latin typeface="+mn-ea"/>
              <a:ea typeface="+mn-ea"/>
            </a:rPr>
            <a:t> </a:t>
          </a:r>
          <a:r>
            <a:rPr kumimoji="1" lang="ja-JP" altLang="en-US" sz="1600" b="1">
              <a:solidFill>
                <a:sysClr val="windowText" lastClr="000000"/>
              </a:solidFill>
              <a:latin typeface="+mn-ea"/>
              <a:ea typeface="+mn-ea"/>
            </a:rPr>
            <a:t>報告書の内容は、県または他保険者の写しで可。</a:t>
          </a:r>
          <a:endParaRPr kumimoji="1" lang="en-US" altLang="ja-JP" sz="1600" b="1">
            <a:solidFill>
              <a:sysClr val="windowText" lastClr="000000"/>
            </a:solidFill>
            <a:latin typeface="+mn-ea"/>
            <a:ea typeface="+mn-ea"/>
          </a:endParaRPr>
        </a:p>
        <a:p>
          <a:pPr lvl="0" algn="l"/>
          <a:r>
            <a:rPr kumimoji="1" lang="ja-JP" altLang="en-US" sz="1600" b="1">
              <a:solidFill>
                <a:sysClr val="windowText" lastClr="000000"/>
              </a:solidFill>
              <a:latin typeface="+mn-ea"/>
              <a:ea typeface="+mn-ea"/>
            </a:rPr>
            <a:t> 提出先は「沖縄市」と記載。</a:t>
          </a:r>
          <a:endParaRPr kumimoji="1" lang="en-US" altLang="ja-JP" sz="1600" b="1">
            <a:solidFill>
              <a:sysClr val="windowText" lastClr="000000"/>
            </a:solidFill>
            <a:latin typeface="+mn-ea"/>
            <a:ea typeface="+mn-ea"/>
          </a:endParaRPr>
        </a:p>
      </xdr:txBody>
    </xdr:sp>
    <xdr:clientData/>
  </xdr:twoCellAnchor>
  <xdr:twoCellAnchor>
    <xdr:from>
      <xdr:col>22</xdr:col>
      <xdr:colOff>281348</xdr:colOff>
      <xdr:row>18</xdr:row>
      <xdr:rowOff>133350</xdr:rowOff>
    </xdr:from>
    <xdr:to>
      <xdr:col>25</xdr:col>
      <xdr:colOff>1347107</xdr:colOff>
      <xdr:row>23</xdr:row>
      <xdr:rowOff>8166</xdr:rowOff>
    </xdr:to>
    <xdr:sp macro="" textlink="">
      <xdr:nvSpPr>
        <xdr:cNvPr id="5" name="角丸四角形吹き出し 4">
          <a:extLst>
            <a:ext uri="{FF2B5EF4-FFF2-40B4-BE49-F238E27FC236}">
              <a16:creationId xmlns="" xmlns:a16="http://schemas.microsoft.com/office/drawing/2014/main" id="{00000000-0008-0000-0100-000005000000}"/>
            </a:ext>
          </a:extLst>
        </xdr:cNvPr>
        <xdr:cNvSpPr/>
      </xdr:nvSpPr>
      <xdr:spPr bwMode="auto">
        <a:xfrm>
          <a:off x="5574527" y="4474029"/>
          <a:ext cx="5651366" cy="1099458"/>
        </a:xfrm>
        <a:prstGeom prst="wedgeRoundRectCallout">
          <a:avLst>
            <a:gd name="adj1" fmla="val -34252"/>
            <a:gd name="adj2" fmla="val 66822"/>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600" b="1">
              <a:solidFill>
                <a:sysClr val="windowText" lastClr="000000"/>
              </a:solidFill>
              <a:latin typeface="+mn-ea"/>
              <a:ea typeface="+mn-ea"/>
            </a:rPr>
            <a:t>提出前に、別紙様式</a:t>
          </a:r>
          <a:r>
            <a:rPr kumimoji="1" lang="en-US" altLang="ja-JP" sz="1600" b="1">
              <a:solidFill>
                <a:sysClr val="windowText" lastClr="000000"/>
              </a:solidFill>
              <a:latin typeface="+mn-ea"/>
              <a:ea typeface="+mn-ea"/>
            </a:rPr>
            <a:t>2-1</a:t>
          </a:r>
          <a:r>
            <a:rPr kumimoji="1" lang="ja-JP" altLang="en-US" sz="1600" b="1">
              <a:solidFill>
                <a:sysClr val="windowText" lastClr="000000"/>
              </a:solidFill>
              <a:latin typeface="+mn-ea"/>
              <a:ea typeface="+mn-ea"/>
            </a:rPr>
            <a:t>に反映された電話番号・</a:t>
          </a:r>
          <a:r>
            <a:rPr kumimoji="1" lang="en-US" altLang="ja-JP" sz="1600" b="1">
              <a:solidFill>
                <a:sysClr val="windowText" lastClr="000000"/>
              </a:solidFill>
              <a:latin typeface="+mn-ea"/>
              <a:ea typeface="+mn-ea"/>
            </a:rPr>
            <a:t>FAX</a:t>
          </a:r>
          <a:r>
            <a:rPr kumimoji="1" lang="ja-JP" altLang="en-US" sz="1600" b="1">
              <a:solidFill>
                <a:sysClr val="windowText" lastClr="000000"/>
              </a:solidFill>
              <a:latin typeface="+mn-ea"/>
              <a:ea typeface="+mn-ea"/>
            </a:rPr>
            <a:t>番号・</a:t>
          </a:r>
          <a:r>
            <a:rPr kumimoji="1" lang="en-US" altLang="ja-JP" sz="1600" b="1">
              <a:solidFill>
                <a:sysClr val="windowText" lastClr="000000"/>
              </a:solidFill>
              <a:latin typeface="+mn-ea"/>
              <a:ea typeface="+mn-ea"/>
            </a:rPr>
            <a:t>e-mail</a:t>
          </a:r>
          <a:r>
            <a:rPr kumimoji="1" lang="ja-JP" altLang="en-US" sz="1600" b="1">
              <a:solidFill>
                <a:sysClr val="windowText" lastClr="000000"/>
              </a:solidFill>
              <a:latin typeface="+mn-ea"/>
              <a:ea typeface="+mn-ea"/>
            </a:rPr>
            <a:t>欄が適切に表示されているか確認（</a:t>
          </a:r>
          <a:r>
            <a:rPr kumimoji="1" lang="ja-JP" altLang="ja-JP" sz="1600" b="1" kern="1200">
              <a:solidFill>
                <a:sysClr val="windowText" lastClr="000000"/>
              </a:solidFill>
              <a:effectLst/>
              <a:latin typeface="+mn-lt"/>
              <a:ea typeface="+mn-ea"/>
              <a:cs typeface="+mn-cs"/>
            </a:rPr>
            <a:t>提出された計画書・報告書の連絡先が確認できない</a:t>
          </a:r>
          <a:r>
            <a:rPr kumimoji="1" lang="ja-JP" altLang="en-US" sz="1600" b="1" kern="1200">
              <a:solidFill>
                <a:sysClr val="windowText" lastClr="000000"/>
              </a:solidFill>
              <a:effectLst/>
              <a:latin typeface="+mn-lt"/>
              <a:ea typeface="+mn-ea"/>
              <a:cs typeface="+mn-cs"/>
            </a:rPr>
            <a:t>ため</a:t>
          </a:r>
          <a:r>
            <a:rPr kumimoji="1" lang="ja-JP" altLang="en-US" sz="1600" b="1">
              <a:solidFill>
                <a:sysClr val="windowText" lastClr="000000"/>
              </a:solidFill>
              <a:latin typeface="+mn-ea"/>
              <a:ea typeface="+mn-ea"/>
            </a:rPr>
            <a:t>）</a:t>
          </a:r>
          <a:endParaRPr kumimoji="1" lang="en-US" altLang="ja-JP" sz="1600" b="1">
            <a:solidFill>
              <a:sysClr val="windowText" lastClr="000000"/>
            </a:solidFill>
            <a:latin typeface="+mn-ea"/>
            <a:ea typeface="+mn-ea"/>
          </a:endParaRPr>
        </a:p>
      </xdr:txBody>
    </xdr:sp>
    <xdr:clientData/>
  </xdr:twoCellAnchor>
  <xdr:twoCellAnchor>
    <xdr:from>
      <xdr:col>0</xdr:col>
      <xdr:colOff>152400</xdr:colOff>
      <xdr:row>33</xdr:row>
      <xdr:rowOff>123825</xdr:rowOff>
    </xdr:from>
    <xdr:to>
      <xdr:col>1</xdr:col>
      <xdr:colOff>752475</xdr:colOff>
      <xdr:row>42</xdr:row>
      <xdr:rowOff>123825</xdr:rowOff>
    </xdr:to>
    <xdr:sp macro="" textlink="">
      <xdr:nvSpPr>
        <xdr:cNvPr id="6" name="角丸四角形吹き出し 9">
          <a:extLst>
            <a:ext uri="{FF2B5EF4-FFF2-40B4-BE49-F238E27FC236}">
              <a16:creationId xmlns="" xmlns:a16="http://schemas.microsoft.com/office/drawing/2014/main" id="{00000000-0008-0000-0100-000006000000}"/>
            </a:ext>
          </a:extLst>
        </xdr:cNvPr>
        <xdr:cNvSpPr/>
      </xdr:nvSpPr>
      <xdr:spPr bwMode="auto">
        <a:xfrm>
          <a:off x="152400" y="8943975"/>
          <a:ext cx="962025" cy="4286250"/>
        </a:xfrm>
        <a:prstGeom prst="wedgeRoundRectCallout">
          <a:avLst>
            <a:gd name="adj1" fmla="val 50401"/>
            <a:gd name="adj2" fmla="val -24195"/>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vert="eaVert" wrap="square" lIns="72000" tIns="72000" rIns="0" bIns="72000" rtlCol="0" anchor="ctr" anchorCtr="0" upright="1"/>
        <a:lstStyle/>
        <a:p>
          <a:pPr algn="l"/>
          <a:r>
            <a:rPr kumimoji="1" lang="ja-JP" altLang="en-US" sz="1600" b="1">
              <a:solidFill>
                <a:sysClr val="windowText" lastClr="000000"/>
              </a:solidFill>
              <a:latin typeface="+mn-ea"/>
              <a:ea typeface="+mn-ea"/>
            </a:rPr>
            <a:t>同じ事業所であっても、サービス種別ごと、</a:t>
          </a:r>
          <a:endParaRPr kumimoji="1" lang="en-US" altLang="ja-JP" sz="1600" b="1">
            <a:solidFill>
              <a:sysClr val="windowText" lastClr="000000"/>
            </a:solidFill>
            <a:latin typeface="+mn-ea"/>
            <a:ea typeface="+mn-ea"/>
          </a:endParaRPr>
        </a:p>
        <a:p>
          <a:pPr algn="l"/>
          <a:r>
            <a:rPr kumimoji="1" lang="ja-JP" altLang="en-US" sz="1600" b="1">
              <a:solidFill>
                <a:sysClr val="windowText" lastClr="000000"/>
              </a:solidFill>
              <a:latin typeface="+mn-ea"/>
              <a:ea typeface="+mn-ea"/>
            </a:rPr>
            <a:t>指定権者ごとに記入が必要。</a:t>
          </a:r>
          <a:endParaRPr kumimoji="1" lang="en-US" altLang="ja-JP" sz="1600" b="1">
            <a:solidFill>
              <a:sysClr val="windowText" lastClr="000000"/>
            </a:solidFill>
            <a:latin typeface="+mn-ea"/>
            <a:ea typeface="+mn-ea"/>
          </a:endParaRPr>
        </a:p>
      </xdr:txBody>
    </xdr:sp>
    <xdr:clientData/>
  </xdr:twoCellAnchor>
  <xdr:twoCellAnchor>
    <xdr:from>
      <xdr:col>24</xdr:col>
      <xdr:colOff>1133475</xdr:colOff>
      <xdr:row>28</xdr:row>
      <xdr:rowOff>81642</xdr:rowOff>
    </xdr:from>
    <xdr:to>
      <xdr:col>26</xdr:col>
      <xdr:colOff>514351</xdr:colOff>
      <xdr:row>29</xdr:row>
      <xdr:rowOff>287108</xdr:rowOff>
    </xdr:to>
    <xdr:sp macro="" textlink="">
      <xdr:nvSpPr>
        <xdr:cNvPr id="16" name="角丸四角形吹き出し 9">
          <a:extLst>
            <a:ext uri="{FF2B5EF4-FFF2-40B4-BE49-F238E27FC236}">
              <a16:creationId xmlns="" xmlns:a16="http://schemas.microsoft.com/office/drawing/2014/main" id="{00000000-0008-0000-0100-000010000000}"/>
            </a:ext>
          </a:extLst>
        </xdr:cNvPr>
        <xdr:cNvSpPr/>
      </xdr:nvSpPr>
      <xdr:spPr bwMode="auto">
        <a:xfrm>
          <a:off x="9297761" y="6871606"/>
          <a:ext cx="2619376" cy="450395"/>
        </a:xfrm>
        <a:prstGeom prst="wedgeRoundRectCallout">
          <a:avLst>
            <a:gd name="adj1" fmla="val -9205"/>
            <a:gd name="adj2" fmla="val 89979"/>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wrap="square" lIns="72000" tIns="0" rIns="0" bIns="0" rtlCol="0" anchor="ctr" anchorCtr="0" upright="1"/>
        <a:lstStyle/>
        <a:p>
          <a:pPr algn="l"/>
          <a:r>
            <a:rPr kumimoji="1" lang="ja-JP" altLang="en-US" sz="1600" b="1">
              <a:solidFill>
                <a:sysClr val="windowText" lastClr="000000"/>
              </a:solidFill>
              <a:latin typeface="+mn-ea"/>
              <a:ea typeface="+mn-ea"/>
            </a:rPr>
            <a:t>金額ではなく、単位を記入</a:t>
          </a:r>
          <a:endParaRPr kumimoji="1" lang="en-US" altLang="ja-JP" sz="1600" b="1">
            <a:solidFill>
              <a:sysClr val="windowText" lastClr="000000"/>
            </a:solidFill>
            <a:latin typeface="+mn-ea"/>
            <a:ea typeface="+mn-ea"/>
          </a:endParaRPr>
        </a:p>
      </xdr:txBody>
    </xdr:sp>
    <xdr:clientData/>
  </xdr:twoCellAnchor>
  <xdr:twoCellAnchor>
    <xdr:from>
      <xdr:col>25</xdr:col>
      <xdr:colOff>979714</xdr:colOff>
      <xdr:row>48</xdr:row>
      <xdr:rowOff>421822</xdr:rowOff>
    </xdr:from>
    <xdr:to>
      <xdr:col>26</xdr:col>
      <xdr:colOff>680357</xdr:colOff>
      <xdr:row>51</xdr:row>
      <xdr:rowOff>188099</xdr:rowOff>
    </xdr:to>
    <xdr:sp macro="" textlink="">
      <xdr:nvSpPr>
        <xdr:cNvPr id="9" name="角丸四角形 8">
          <a:extLst>
            <a:ext uri="{FF2B5EF4-FFF2-40B4-BE49-F238E27FC236}">
              <a16:creationId xmlns="" xmlns:a16="http://schemas.microsoft.com/office/drawing/2014/main" id="{00000000-0008-0000-0100-000009000000}"/>
            </a:ext>
          </a:extLst>
        </xdr:cNvPr>
        <xdr:cNvSpPr/>
      </xdr:nvSpPr>
      <xdr:spPr>
        <a:xfrm>
          <a:off x="10858500" y="16314965"/>
          <a:ext cx="1224643" cy="1195027"/>
        </a:xfrm>
        <a:prstGeom prst="roundRect">
          <a:avLst/>
        </a:prstGeom>
        <a:solidFill>
          <a:schemeClr val="bg1"/>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8000" b="1">
              <a:solidFill>
                <a:schemeClr val="tx1"/>
              </a:solidFill>
              <a:latin typeface="ＭＳ Ｐゴシック" panose="020B0600070205080204" pitchFamily="50" charset="-128"/>
              <a:ea typeface="ＭＳ Ｐゴシック" panose="020B0600070205080204" pitchFamily="50" charset="-128"/>
            </a:rPr>
            <a:t>1</a:t>
          </a:r>
          <a:endParaRPr kumimoji="1" lang="ja-JP" altLang="en-US" sz="80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190499</xdr:colOff>
      <xdr:row>33</xdr:row>
      <xdr:rowOff>28575</xdr:rowOff>
    </xdr:from>
    <xdr:to>
      <xdr:col>26</xdr:col>
      <xdr:colOff>1047749</xdr:colOff>
      <xdr:row>34</xdr:row>
      <xdr:rowOff>428625</xdr:rowOff>
    </xdr:to>
    <xdr:sp macro="" textlink="">
      <xdr:nvSpPr>
        <xdr:cNvPr id="10" name="角丸四角形 9">
          <a:extLst>
            <a:ext uri="{FF2B5EF4-FFF2-40B4-BE49-F238E27FC236}">
              <a16:creationId xmlns="" xmlns:a16="http://schemas.microsoft.com/office/drawing/2014/main" id="{00000000-0008-0000-0100-00000A000000}"/>
            </a:ext>
          </a:extLst>
        </xdr:cNvPr>
        <xdr:cNvSpPr/>
      </xdr:nvSpPr>
      <xdr:spPr>
        <a:xfrm>
          <a:off x="3190874" y="8848725"/>
          <a:ext cx="9172575" cy="876300"/>
        </a:xfrm>
        <a:prstGeom prst="roundRect">
          <a:avLst/>
        </a:prstGeom>
        <a:noFill/>
        <a:ln w="28575">
          <a:solidFill>
            <a:srgbClr val="FF33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35</xdr:row>
      <xdr:rowOff>0</xdr:rowOff>
    </xdr:from>
    <xdr:to>
      <xdr:col>26</xdr:col>
      <xdr:colOff>1057275</xdr:colOff>
      <xdr:row>37</xdr:row>
      <xdr:rowOff>438150</xdr:rowOff>
    </xdr:to>
    <xdr:sp macro="" textlink="">
      <xdr:nvSpPr>
        <xdr:cNvPr id="22" name="角丸四角形 21">
          <a:extLst>
            <a:ext uri="{FF2B5EF4-FFF2-40B4-BE49-F238E27FC236}">
              <a16:creationId xmlns="" xmlns:a16="http://schemas.microsoft.com/office/drawing/2014/main" id="{00000000-0008-0000-0100-000016000000}"/>
            </a:ext>
          </a:extLst>
        </xdr:cNvPr>
        <xdr:cNvSpPr/>
      </xdr:nvSpPr>
      <xdr:spPr>
        <a:xfrm>
          <a:off x="3200400" y="9772650"/>
          <a:ext cx="9172575" cy="1390650"/>
        </a:xfrm>
        <a:prstGeom prst="roundRect">
          <a:avLst/>
        </a:prstGeom>
        <a:noFill/>
        <a:ln w="28575">
          <a:solidFill>
            <a:srgbClr val="00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38</xdr:row>
      <xdr:rowOff>9525</xdr:rowOff>
    </xdr:from>
    <xdr:to>
      <xdr:col>26</xdr:col>
      <xdr:colOff>1057275</xdr:colOff>
      <xdr:row>41</xdr:row>
      <xdr:rowOff>438150</xdr:rowOff>
    </xdr:to>
    <xdr:sp macro="" textlink="">
      <xdr:nvSpPr>
        <xdr:cNvPr id="23" name="角丸四角形 22">
          <a:extLst>
            <a:ext uri="{FF2B5EF4-FFF2-40B4-BE49-F238E27FC236}">
              <a16:creationId xmlns="" xmlns:a16="http://schemas.microsoft.com/office/drawing/2014/main" id="{00000000-0008-0000-0100-000017000000}"/>
            </a:ext>
          </a:extLst>
        </xdr:cNvPr>
        <xdr:cNvSpPr/>
      </xdr:nvSpPr>
      <xdr:spPr>
        <a:xfrm>
          <a:off x="3200400" y="11210925"/>
          <a:ext cx="9172575" cy="1857375"/>
        </a:xfrm>
        <a:prstGeom prst="roundRect">
          <a:avLst/>
        </a:prstGeom>
        <a:noFill/>
        <a:ln w="28575">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13608</xdr:colOff>
      <xdr:row>36</xdr:row>
      <xdr:rowOff>81642</xdr:rowOff>
    </xdr:from>
    <xdr:to>
      <xdr:col>11</xdr:col>
      <xdr:colOff>163286</xdr:colOff>
      <xdr:row>36</xdr:row>
      <xdr:rowOff>367393</xdr:rowOff>
    </xdr:to>
    <xdr:sp macro="" textlink="">
      <xdr:nvSpPr>
        <xdr:cNvPr id="18" name="右矢印 17"/>
        <xdr:cNvSpPr/>
      </xdr:nvSpPr>
      <xdr:spPr>
        <a:xfrm>
          <a:off x="1224644" y="10259785"/>
          <a:ext cx="1986642" cy="285751"/>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xdr:colOff>
      <xdr:row>37</xdr:row>
      <xdr:rowOff>81643</xdr:rowOff>
    </xdr:from>
    <xdr:to>
      <xdr:col>11</xdr:col>
      <xdr:colOff>149677</xdr:colOff>
      <xdr:row>37</xdr:row>
      <xdr:rowOff>367394</xdr:rowOff>
    </xdr:to>
    <xdr:sp macro="" textlink="">
      <xdr:nvSpPr>
        <xdr:cNvPr id="19" name="右矢印 18"/>
        <xdr:cNvSpPr/>
      </xdr:nvSpPr>
      <xdr:spPr>
        <a:xfrm>
          <a:off x="1211035" y="10736036"/>
          <a:ext cx="1986642" cy="285751"/>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802822</xdr:colOff>
      <xdr:row>34</xdr:row>
      <xdr:rowOff>312964</xdr:rowOff>
    </xdr:from>
    <xdr:to>
      <xdr:col>11</xdr:col>
      <xdr:colOff>108857</xdr:colOff>
      <xdr:row>35</xdr:row>
      <xdr:rowOff>122465</xdr:rowOff>
    </xdr:to>
    <xdr:sp macro="" textlink="">
      <xdr:nvSpPr>
        <xdr:cNvPr id="21" name="右矢印 20"/>
        <xdr:cNvSpPr/>
      </xdr:nvSpPr>
      <xdr:spPr>
        <a:xfrm rot="20953412">
          <a:off x="1170215" y="9538607"/>
          <a:ext cx="1986642" cy="285751"/>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825935</xdr:colOff>
      <xdr:row>38</xdr:row>
      <xdr:rowOff>446851</xdr:rowOff>
    </xdr:from>
    <xdr:to>
      <xdr:col>12</xdr:col>
      <xdr:colOff>9842</xdr:colOff>
      <xdr:row>39</xdr:row>
      <xdr:rowOff>225981</xdr:rowOff>
    </xdr:to>
    <xdr:sp macro="" textlink="">
      <xdr:nvSpPr>
        <xdr:cNvPr id="25" name="右矢印 24"/>
        <xdr:cNvSpPr/>
      </xdr:nvSpPr>
      <xdr:spPr>
        <a:xfrm rot="726833">
          <a:off x="1193328" y="11577494"/>
          <a:ext cx="2068621" cy="25538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789216</xdr:colOff>
      <xdr:row>39</xdr:row>
      <xdr:rowOff>367391</xdr:rowOff>
    </xdr:from>
    <xdr:to>
      <xdr:col>11</xdr:col>
      <xdr:colOff>177230</xdr:colOff>
      <xdr:row>40</xdr:row>
      <xdr:rowOff>146521</xdr:rowOff>
    </xdr:to>
    <xdr:sp macro="" textlink="">
      <xdr:nvSpPr>
        <xdr:cNvPr id="26" name="右矢印 25"/>
        <xdr:cNvSpPr/>
      </xdr:nvSpPr>
      <xdr:spPr>
        <a:xfrm rot="726833">
          <a:off x="1156609" y="11974284"/>
          <a:ext cx="2068621" cy="25538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815255</xdr:colOff>
      <xdr:row>40</xdr:row>
      <xdr:rowOff>233690</xdr:rowOff>
    </xdr:from>
    <xdr:to>
      <xdr:col>12</xdr:col>
      <xdr:colOff>14978</xdr:colOff>
      <xdr:row>41</xdr:row>
      <xdr:rowOff>21027</xdr:rowOff>
    </xdr:to>
    <xdr:sp macro="" textlink="">
      <xdr:nvSpPr>
        <xdr:cNvPr id="27" name="右矢印 26"/>
        <xdr:cNvSpPr/>
      </xdr:nvSpPr>
      <xdr:spPr>
        <a:xfrm rot="898115">
          <a:off x="1182648" y="12316833"/>
          <a:ext cx="2084437" cy="263587"/>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192</xdr:row>
          <xdr:rowOff>142875</xdr:rowOff>
        </xdr:from>
        <xdr:to>
          <xdr:col>5</xdr:col>
          <xdr:colOff>19050</xdr:colOff>
          <xdr:row>204</xdr:row>
          <xdr:rowOff>28575</xdr:rowOff>
        </xdr:to>
        <xdr:grpSp>
          <xdr:nvGrpSpPr>
            <xdr:cNvPr id="2" name="Group 41">
              <a:extLst>
                <a:ext uri="{FF2B5EF4-FFF2-40B4-BE49-F238E27FC236}">
                  <a16:creationId xmlns="" xmlns:a16="http://schemas.microsoft.com/office/drawing/2014/main" id="{00000000-0008-0000-0200-000002000000}"/>
                </a:ext>
              </a:extLst>
            </xdr:cNvPr>
            <xdr:cNvGrpSpPr>
              <a:grpSpLocks/>
            </xdr:cNvGrpSpPr>
          </xdr:nvGrpSpPr>
          <xdr:grpSpPr bwMode="auto">
            <a:xfrm>
              <a:off x="857250" y="49777650"/>
              <a:ext cx="190500" cy="2057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47625</xdr:rowOff>
        </xdr:from>
        <xdr:to>
          <xdr:col>5</xdr:col>
          <xdr:colOff>19050</xdr:colOff>
          <xdr:row>207</xdr:row>
          <xdr:rowOff>180975</xdr:rowOff>
        </xdr:to>
        <xdr:sp macro="" textlink="">
          <xdr:nvSpPr>
            <xdr:cNvPr id="2049" name="Check Box 1" hidden="1">
              <a:extLst>
                <a:ext uri="{63B3BB69-23CF-44E3-9099-C40C66FF867C}">
                  <a14:compatExt spid="_x0000_s2049"/>
                </a:ext>
                <a:ext uri="{FF2B5EF4-FFF2-40B4-BE49-F238E27FC236}">
                  <a16:creationId xmlns=""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38100</xdr:rowOff>
        </xdr:from>
        <xdr:to>
          <xdr:col>5</xdr:col>
          <xdr:colOff>19050</xdr:colOff>
          <xdr:row>208</xdr:row>
          <xdr:rowOff>161925</xdr:rowOff>
        </xdr:to>
        <xdr:sp macro="" textlink="">
          <xdr:nvSpPr>
            <xdr:cNvPr id="2050" name="Check Box 2" hidden="1">
              <a:extLst>
                <a:ext uri="{63B3BB69-23CF-44E3-9099-C40C66FF867C}">
                  <a14:compatExt spid="_x0000_s2050"/>
                </a:ext>
                <a:ext uri="{FF2B5EF4-FFF2-40B4-BE49-F238E27FC236}">
                  <a16:creationId xmlns=""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171450</xdr:rowOff>
        </xdr:from>
        <xdr:to>
          <xdr:col>5</xdr:col>
          <xdr:colOff>0</xdr:colOff>
          <xdr:row>210</xdr:row>
          <xdr:rowOff>28575</xdr:rowOff>
        </xdr:to>
        <xdr:sp macro="" textlink="">
          <xdr:nvSpPr>
            <xdr:cNvPr id="2051" name="Check Box 3" hidden="1">
              <a:extLst>
                <a:ext uri="{63B3BB69-23CF-44E3-9099-C40C66FF867C}">
                  <a14:compatExt spid="_x0000_s2051"/>
                </a:ext>
                <a:ext uri="{FF2B5EF4-FFF2-40B4-BE49-F238E27FC236}">
                  <a16:creationId xmlns=""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212</xdr:row>
          <xdr:rowOff>0</xdr:rowOff>
        </xdr:from>
        <xdr:to>
          <xdr:col>5</xdr:col>
          <xdr:colOff>19050</xdr:colOff>
          <xdr:row>212</xdr:row>
          <xdr:rowOff>28575</xdr:rowOff>
        </xdr:to>
        <xdr:grpSp>
          <xdr:nvGrpSpPr>
            <xdr:cNvPr id="6" name="Group 41">
              <a:extLst>
                <a:ext uri="{FF2B5EF4-FFF2-40B4-BE49-F238E27FC236}">
                  <a16:creationId xmlns="" xmlns:a16="http://schemas.microsoft.com/office/drawing/2014/main" id="{00000000-0008-0000-0200-000006000000}"/>
                </a:ext>
              </a:extLst>
            </xdr:cNvPr>
            <xdr:cNvGrpSpPr>
              <a:grpSpLocks/>
            </xdr:cNvGrpSpPr>
          </xdr:nvGrpSpPr>
          <xdr:grpSpPr bwMode="auto">
            <a:xfrm>
              <a:off x="857250" y="532638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209</xdr:row>
          <xdr:rowOff>152400</xdr:rowOff>
        </xdr:from>
        <xdr:to>
          <xdr:col>5</xdr:col>
          <xdr:colOff>38100</xdr:colOff>
          <xdr:row>211</xdr:row>
          <xdr:rowOff>38100</xdr:rowOff>
        </xdr:to>
        <xdr:sp macro="" textlink="">
          <xdr:nvSpPr>
            <xdr:cNvPr id="2052" name="Check Box 4" hidden="1">
              <a:extLst>
                <a:ext uri="{63B3BB69-23CF-44E3-9099-C40C66FF867C}">
                  <a14:compatExt spid="_x0000_s2052"/>
                </a:ext>
                <a:ext uri="{FF2B5EF4-FFF2-40B4-BE49-F238E27FC236}">
                  <a16:creationId xmlns=""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19050</xdr:colOff>
          <xdr:row>207</xdr:row>
          <xdr:rowOff>171450</xdr:rowOff>
        </xdr:to>
        <xdr:sp macro="" textlink="">
          <xdr:nvSpPr>
            <xdr:cNvPr id="2053" name="Check Box 5" hidden="1">
              <a:extLst>
                <a:ext uri="{63B3BB69-23CF-44E3-9099-C40C66FF867C}">
                  <a14:compatExt spid="_x0000_s2053"/>
                </a:ext>
                <a:ext uri="{FF2B5EF4-FFF2-40B4-BE49-F238E27FC236}">
                  <a16:creationId xmlns=""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2054" name="Check Box 6" hidden="1">
              <a:extLst>
                <a:ext uri="{63B3BB69-23CF-44E3-9099-C40C66FF867C}">
                  <a14:compatExt spid="_x0000_s2054"/>
                </a:ext>
                <a:ext uri="{FF2B5EF4-FFF2-40B4-BE49-F238E27FC236}">
                  <a16:creationId xmlns=""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2055" name="Check Box 7" hidden="1">
              <a:extLst>
                <a:ext uri="{63B3BB69-23CF-44E3-9099-C40C66FF867C}">
                  <a14:compatExt spid="_x0000_s2055"/>
                </a:ext>
                <a:ext uri="{FF2B5EF4-FFF2-40B4-BE49-F238E27FC236}">
                  <a16:creationId xmlns=""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2056" name="Check Box 8" hidden="1">
              <a:extLst>
                <a:ext uri="{63B3BB69-23CF-44E3-9099-C40C66FF867C}">
                  <a14:compatExt spid="_x0000_s2056"/>
                </a:ext>
                <a:ext uri="{FF2B5EF4-FFF2-40B4-BE49-F238E27FC236}">
                  <a16:creationId xmlns=""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220</xdr:row>
          <xdr:rowOff>304800</xdr:rowOff>
        </xdr:from>
        <xdr:to>
          <xdr:col>2</xdr:col>
          <xdr:colOff>28575</xdr:colOff>
          <xdr:row>222</xdr:row>
          <xdr:rowOff>9525</xdr:rowOff>
        </xdr:to>
        <xdr:sp macro="" textlink="">
          <xdr:nvSpPr>
            <xdr:cNvPr id="2057" name="Check Box 9" hidden="1">
              <a:extLst>
                <a:ext uri="{63B3BB69-23CF-44E3-9099-C40C66FF867C}">
                  <a14:compatExt spid="_x0000_s2057"/>
                </a:ext>
                <a:ext uri="{FF2B5EF4-FFF2-40B4-BE49-F238E27FC236}">
                  <a16:creationId xmlns=""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228600</xdr:rowOff>
        </xdr:from>
        <xdr:to>
          <xdr:col>5</xdr:col>
          <xdr:colOff>28575</xdr:colOff>
          <xdr:row>109</xdr:row>
          <xdr:rowOff>219075</xdr:rowOff>
        </xdr:to>
        <xdr:sp macro="" textlink="">
          <xdr:nvSpPr>
            <xdr:cNvPr id="2058" name="Check Box 10" hidden="1">
              <a:extLst>
                <a:ext uri="{63B3BB69-23CF-44E3-9099-C40C66FF867C}">
                  <a14:compatExt spid="_x0000_s2058"/>
                </a:ext>
                <a:ext uri="{FF2B5EF4-FFF2-40B4-BE49-F238E27FC236}">
                  <a16:creationId xmlns=""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219075</xdr:rowOff>
        </xdr:from>
        <xdr:to>
          <xdr:col>5</xdr:col>
          <xdr:colOff>28575</xdr:colOff>
          <xdr:row>108</xdr:row>
          <xdr:rowOff>28575</xdr:rowOff>
        </xdr:to>
        <xdr:sp macro="" textlink="">
          <xdr:nvSpPr>
            <xdr:cNvPr id="2059" name="Check Box 11" hidden="1">
              <a:extLst>
                <a:ext uri="{63B3BB69-23CF-44E3-9099-C40C66FF867C}">
                  <a14:compatExt spid="_x0000_s2059"/>
                </a:ext>
                <a:ext uri="{FF2B5EF4-FFF2-40B4-BE49-F238E27FC236}">
                  <a16:creationId xmlns=""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106</xdr:row>
          <xdr:rowOff>219075</xdr:rowOff>
        </xdr:from>
        <xdr:to>
          <xdr:col>9</xdr:col>
          <xdr:colOff>28575</xdr:colOff>
          <xdr:row>108</xdr:row>
          <xdr:rowOff>28575</xdr:rowOff>
        </xdr:to>
        <xdr:sp macro="" textlink="">
          <xdr:nvSpPr>
            <xdr:cNvPr id="2060" name="Check Box 12" hidden="1">
              <a:extLst>
                <a:ext uri="{63B3BB69-23CF-44E3-9099-C40C66FF867C}">
                  <a14:compatExt spid="_x0000_s2060"/>
                </a:ext>
                <a:ext uri="{FF2B5EF4-FFF2-40B4-BE49-F238E27FC236}">
                  <a16:creationId xmlns=""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106</xdr:row>
          <xdr:rowOff>219075</xdr:rowOff>
        </xdr:from>
        <xdr:to>
          <xdr:col>15</xdr:col>
          <xdr:colOff>28575</xdr:colOff>
          <xdr:row>108</xdr:row>
          <xdr:rowOff>28575</xdr:rowOff>
        </xdr:to>
        <xdr:sp macro="" textlink="">
          <xdr:nvSpPr>
            <xdr:cNvPr id="2061" name="Check Box 13" hidden="1">
              <a:extLst>
                <a:ext uri="{63B3BB69-23CF-44E3-9099-C40C66FF867C}">
                  <a14:compatExt spid="_x0000_s2061"/>
                </a:ext>
                <a:ext uri="{FF2B5EF4-FFF2-40B4-BE49-F238E27FC236}">
                  <a16:creationId xmlns=""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106</xdr:row>
          <xdr:rowOff>219075</xdr:rowOff>
        </xdr:from>
        <xdr:to>
          <xdr:col>22</xdr:col>
          <xdr:colOff>28575</xdr:colOff>
          <xdr:row>108</xdr:row>
          <xdr:rowOff>28575</xdr:rowOff>
        </xdr:to>
        <xdr:sp macro="" textlink="">
          <xdr:nvSpPr>
            <xdr:cNvPr id="2062" name="Check Box 14" hidden="1">
              <a:extLst>
                <a:ext uri="{63B3BB69-23CF-44E3-9099-C40C66FF867C}">
                  <a14:compatExt spid="_x0000_s2062"/>
                </a:ext>
                <a:ext uri="{FF2B5EF4-FFF2-40B4-BE49-F238E27FC236}">
                  <a16:creationId xmlns=""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106</xdr:row>
          <xdr:rowOff>219075</xdr:rowOff>
        </xdr:from>
        <xdr:to>
          <xdr:col>26</xdr:col>
          <xdr:colOff>28575</xdr:colOff>
          <xdr:row>108</xdr:row>
          <xdr:rowOff>28575</xdr:rowOff>
        </xdr:to>
        <xdr:sp macro="" textlink="">
          <xdr:nvSpPr>
            <xdr:cNvPr id="2063" name="Check Box 15" hidden="1">
              <a:extLst>
                <a:ext uri="{63B3BB69-23CF-44E3-9099-C40C66FF867C}">
                  <a14:compatExt spid="_x0000_s2063"/>
                </a:ext>
                <a:ext uri="{FF2B5EF4-FFF2-40B4-BE49-F238E27FC236}">
                  <a16:creationId xmlns=""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109</xdr:row>
          <xdr:rowOff>0</xdr:rowOff>
        </xdr:from>
        <xdr:to>
          <xdr:col>11</xdr:col>
          <xdr:colOff>38100</xdr:colOff>
          <xdr:row>109</xdr:row>
          <xdr:rowOff>219075</xdr:rowOff>
        </xdr:to>
        <xdr:sp macro="" textlink="">
          <xdr:nvSpPr>
            <xdr:cNvPr id="2064" name="Check Box 16" hidden="1">
              <a:extLst>
                <a:ext uri="{63B3BB69-23CF-44E3-9099-C40C66FF867C}">
                  <a14:compatExt spid="_x0000_s2064"/>
                </a:ext>
                <a:ext uri="{FF2B5EF4-FFF2-40B4-BE49-F238E27FC236}">
                  <a16:creationId xmlns=""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109</xdr:row>
          <xdr:rowOff>0</xdr:rowOff>
        </xdr:from>
        <xdr:to>
          <xdr:col>18</xdr:col>
          <xdr:colOff>19050</xdr:colOff>
          <xdr:row>109</xdr:row>
          <xdr:rowOff>219075</xdr:rowOff>
        </xdr:to>
        <xdr:sp macro="" textlink="">
          <xdr:nvSpPr>
            <xdr:cNvPr id="2065" name="Check Box 17" hidden="1">
              <a:extLst>
                <a:ext uri="{63B3BB69-23CF-44E3-9099-C40C66FF867C}">
                  <a14:compatExt spid="_x0000_s2065"/>
                </a:ext>
                <a:ext uri="{FF2B5EF4-FFF2-40B4-BE49-F238E27FC236}">
                  <a16:creationId xmlns=""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113</xdr:row>
          <xdr:rowOff>0</xdr:rowOff>
        </xdr:from>
        <xdr:to>
          <xdr:col>22</xdr:col>
          <xdr:colOff>38100</xdr:colOff>
          <xdr:row>113</xdr:row>
          <xdr:rowOff>219075</xdr:rowOff>
        </xdr:to>
        <xdr:sp macro="" textlink="">
          <xdr:nvSpPr>
            <xdr:cNvPr id="2066" name="Check Box 18" hidden="1">
              <a:extLst>
                <a:ext uri="{63B3BB69-23CF-44E3-9099-C40C66FF867C}">
                  <a14:compatExt spid="_x0000_s2066"/>
                </a:ext>
                <a:ext uri="{FF2B5EF4-FFF2-40B4-BE49-F238E27FC236}">
                  <a16:creationId xmlns=""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113</xdr:row>
          <xdr:rowOff>0</xdr:rowOff>
        </xdr:from>
        <xdr:to>
          <xdr:col>26</xdr:col>
          <xdr:colOff>38100</xdr:colOff>
          <xdr:row>113</xdr:row>
          <xdr:rowOff>219075</xdr:rowOff>
        </xdr:to>
        <xdr:sp macro="" textlink="">
          <xdr:nvSpPr>
            <xdr:cNvPr id="2067" name="Check Box 19" hidden="1">
              <a:extLst>
                <a:ext uri="{63B3BB69-23CF-44E3-9099-C40C66FF867C}">
                  <a14:compatExt spid="_x0000_s2067"/>
                </a:ext>
                <a:ext uri="{FF2B5EF4-FFF2-40B4-BE49-F238E27FC236}">
                  <a16:creationId xmlns=""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171450</xdr:rowOff>
        </xdr:from>
        <xdr:to>
          <xdr:col>5</xdr:col>
          <xdr:colOff>28575</xdr:colOff>
          <xdr:row>123</xdr:row>
          <xdr:rowOff>38100</xdr:rowOff>
        </xdr:to>
        <xdr:sp macro="" textlink="">
          <xdr:nvSpPr>
            <xdr:cNvPr id="2068" name="Check Box 20" hidden="1">
              <a:extLst>
                <a:ext uri="{63B3BB69-23CF-44E3-9099-C40C66FF867C}">
                  <a14:compatExt spid="_x0000_s2068"/>
                </a:ext>
                <a:ext uri="{FF2B5EF4-FFF2-40B4-BE49-F238E27FC236}">
                  <a16:creationId xmlns=""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119</xdr:row>
          <xdr:rowOff>323850</xdr:rowOff>
        </xdr:from>
        <xdr:to>
          <xdr:col>9</xdr:col>
          <xdr:colOff>28575</xdr:colOff>
          <xdr:row>121</xdr:row>
          <xdr:rowOff>47625</xdr:rowOff>
        </xdr:to>
        <xdr:sp macro="" textlink="">
          <xdr:nvSpPr>
            <xdr:cNvPr id="2069" name="Check Box 21" hidden="1">
              <a:extLst>
                <a:ext uri="{63B3BB69-23CF-44E3-9099-C40C66FF867C}">
                  <a14:compatExt spid="_x0000_s2069"/>
                </a:ext>
                <a:ext uri="{FF2B5EF4-FFF2-40B4-BE49-F238E27FC236}">
                  <a16:creationId xmlns=""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119</xdr:row>
          <xdr:rowOff>323850</xdr:rowOff>
        </xdr:from>
        <xdr:to>
          <xdr:col>15</xdr:col>
          <xdr:colOff>28575</xdr:colOff>
          <xdr:row>121</xdr:row>
          <xdr:rowOff>47625</xdr:rowOff>
        </xdr:to>
        <xdr:sp macro="" textlink="">
          <xdr:nvSpPr>
            <xdr:cNvPr id="2070" name="Check Box 22" hidden="1">
              <a:extLst>
                <a:ext uri="{63B3BB69-23CF-44E3-9099-C40C66FF867C}">
                  <a14:compatExt spid="_x0000_s2070"/>
                </a:ext>
                <a:ext uri="{FF2B5EF4-FFF2-40B4-BE49-F238E27FC236}">
                  <a16:creationId xmlns=""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120</xdr:row>
          <xdr:rowOff>0</xdr:rowOff>
        </xdr:from>
        <xdr:to>
          <xdr:col>22</xdr:col>
          <xdr:colOff>38100</xdr:colOff>
          <xdr:row>121</xdr:row>
          <xdr:rowOff>38100</xdr:rowOff>
        </xdr:to>
        <xdr:sp macro="" textlink="">
          <xdr:nvSpPr>
            <xdr:cNvPr id="2071" name="Check Box 23" hidden="1">
              <a:extLst>
                <a:ext uri="{63B3BB69-23CF-44E3-9099-C40C66FF867C}">
                  <a14:compatExt spid="_x0000_s2071"/>
                </a:ext>
                <a:ext uri="{FF2B5EF4-FFF2-40B4-BE49-F238E27FC236}">
                  <a16:creationId xmlns=""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120</xdr:row>
          <xdr:rowOff>0</xdr:rowOff>
        </xdr:from>
        <xdr:to>
          <xdr:col>25</xdr:col>
          <xdr:colOff>38100</xdr:colOff>
          <xdr:row>121</xdr:row>
          <xdr:rowOff>38100</xdr:rowOff>
        </xdr:to>
        <xdr:sp macro="" textlink="">
          <xdr:nvSpPr>
            <xdr:cNvPr id="2072" name="Check Box 24" hidden="1">
              <a:extLst>
                <a:ext uri="{63B3BB69-23CF-44E3-9099-C40C66FF867C}">
                  <a14:compatExt spid="_x0000_s2072"/>
                </a:ext>
                <a:ext uri="{FF2B5EF4-FFF2-40B4-BE49-F238E27FC236}">
                  <a16:creationId xmlns=""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121</xdr:row>
          <xdr:rowOff>171450</xdr:rowOff>
        </xdr:from>
        <xdr:to>
          <xdr:col>11</xdr:col>
          <xdr:colOff>38100</xdr:colOff>
          <xdr:row>123</xdr:row>
          <xdr:rowOff>28575</xdr:rowOff>
        </xdr:to>
        <xdr:sp macro="" textlink="">
          <xdr:nvSpPr>
            <xdr:cNvPr id="2073" name="Check Box 25" hidden="1">
              <a:extLst>
                <a:ext uri="{63B3BB69-23CF-44E3-9099-C40C66FF867C}">
                  <a14:compatExt spid="_x0000_s2073"/>
                </a:ext>
                <a:ext uri="{FF2B5EF4-FFF2-40B4-BE49-F238E27FC236}">
                  <a16:creationId xmlns=""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121</xdr:row>
          <xdr:rowOff>171450</xdr:rowOff>
        </xdr:from>
        <xdr:to>
          <xdr:col>18</xdr:col>
          <xdr:colOff>28575</xdr:colOff>
          <xdr:row>123</xdr:row>
          <xdr:rowOff>28575</xdr:rowOff>
        </xdr:to>
        <xdr:sp macro="" textlink="">
          <xdr:nvSpPr>
            <xdr:cNvPr id="2074" name="Check Box 26" hidden="1">
              <a:extLst>
                <a:ext uri="{63B3BB69-23CF-44E3-9099-C40C66FF867C}">
                  <a14:compatExt spid="_x0000_s2074"/>
                </a:ext>
                <a:ext uri="{FF2B5EF4-FFF2-40B4-BE49-F238E27FC236}">
                  <a16:creationId xmlns=""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125</xdr:row>
          <xdr:rowOff>142875</xdr:rowOff>
        </xdr:from>
        <xdr:to>
          <xdr:col>21</xdr:col>
          <xdr:colOff>28575</xdr:colOff>
          <xdr:row>127</xdr:row>
          <xdr:rowOff>28575</xdr:rowOff>
        </xdr:to>
        <xdr:sp macro="" textlink="">
          <xdr:nvSpPr>
            <xdr:cNvPr id="2075" name="Check Box 27" hidden="1">
              <a:extLst>
                <a:ext uri="{63B3BB69-23CF-44E3-9099-C40C66FF867C}">
                  <a14:compatExt spid="_x0000_s2075"/>
                </a:ext>
                <a:ext uri="{FF2B5EF4-FFF2-40B4-BE49-F238E27FC236}">
                  <a16:creationId xmlns=""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125</xdr:row>
          <xdr:rowOff>142875</xdr:rowOff>
        </xdr:from>
        <xdr:to>
          <xdr:col>25</xdr:col>
          <xdr:colOff>28575</xdr:colOff>
          <xdr:row>127</xdr:row>
          <xdr:rowOff>28575</xdr:rowOff>
        </xdr:to>
        <xdr:sp macro="" textlink="">
          <xdr:nvSpPr>
            <xdr:cNvPr id="2076" name="Check Box 28" hidden="1">
              <a:extLst>
                <a:ext uri="{63B3BB69-23CF-44E3-9099-C40C66FF867C}">
                  <a14:compatExt spid="_x0000_s2076"/>
                </a:ext>
                <a:ext uri="{FF2B5EF4-FFF2-40B4-BE49-F238E27FC236}">
                  <a16:creationId xmlns=""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119</xdr:row>
          <xdr:rowOff>323850</xdr:rowOff>
        </xdr:from>
        <xdr:to>
          <xdr:col>5</xdr:col>
          <xdr:colOff>19050</xdr:colOff>
          <xdr:row>121</xdr:row>
          <xdr:rowOff>47625</xdr:rowOff>
        </xdr:to>
        <xdr:sp macro="" textlink="">
          <xdr:nvSpPr>
            <xdr:cNvPr id="2077" name="Check Box 29" hidden="1">
              <a:extLst>
                <a:ext uri="{63B3BB69-23CF-44E3-9099-C40C66FF867C}">
                  <a14:compatExt spid="_x0000_s2077"/>
                </a:ext>
                <a:ext uri="{FF2B5EF4-FFF2-40B4-BE49-F238E27FC236}">
                  <a16:creationId xmlns=""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148</xdr:row>
          <xdr:rowOff>57150</xdr:rowOff>
        </xdr:from>
        <xdr:to>
          <xdr:col>29</xdr:col>
          <xdr:colOff>0</xdr:colOff>
          <xdr:row>150</xdr:row>
          <xdr:rowOff>28575</xdr:rowOff>
        </xdr:to>
        <xdr:sp macro="" textlink="">
          <xdr:nvSpPr>
            <xdr:cNvPr id="2078" name="Check Box 30" hidden="1">
              <a:extLst>
                <a:ext uri="{63B3BB69-23CF-44E3-9099-C40C66FF867C}">
                  <a14:compatExt spid="_x0000_s2078"/>
                </a:ext>
                <a:ext uri="{FF2B5EF4-FFF2-40B4-BE49-F238E27FC236}">
                  <a16:creationId xmlns=""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166</xdr:row>
          <xdr:rowOff>323850</xdr:rowOff>
        </xdr:from>
        <xdr:to>
          <xdr:col>11</xdr:col>
          <xdr:colOff>0</xdr:colOff>
          <xdr:row>167</xdr:row>
          <xdr:rowOff>371475</xdr:rowOff>
        </xdr:to>
        <xdr:sp macro="" textlink="">
          <xdr:nvSpPr>
            <xdr:cNvPr id="2079" name="Check Box 31" hidden="1">
              <a:extLst>
                <a:ext uri="{63B3BB69-23CF-44E3-9099-C40C66FF867C}">
                  <a14:compatExt spid="_x0000_s2079"/>
                </a:ext>
                <a:ext uri="{FF2B5EF4-FFF2-40B4-BE49-F238E27FC236}">
                  <a16:creationId xmlns=""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85725</xdr:rowOff>
        </xdr:from>
        <xdr:to>
          <xdr:col>11</xdr:col>
          <xdr:colOff>0</xdr:colOff>
          <xdr:row>168</xdr:row>
          <xdr:rowOff>361950</xdr:rowOff>
        </xdr:to>
        <xdr:sp macro="" textlink="">
          <xdr:nvSpPr>
            <xdr:cNvPr id="2080" name="Check Box 32" hidden="1">
              <a:extLst>
                <a:ext uri="{63B3BB69-23CF-44E3-9099-C40C66FF867C}">
                  <a14:compatExt spid="_x0000_s2080"/>
                </a:ext>
                <a:ext uri="{FF2B5EF4-FFF2-40B4-BE49-F238E27FC236}">
                  <a16:creationId xmlns=""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169</xdr:row>
          <xdr:rowOff>28575</xdr:rowOff>
        </xdr:from>
        <xdr:to>
          <xdr:col>11</xdr:col>
          <xdr:colOff>19050</xdr:colOff>
          <xdr:row>169</xdr:row>
          <xdr:rowOff>419100</xdr:rowOff>
        </xdr:to>
        <xdr:sp macro="" textlink="">
          <xdr:nvSpPr>
            <xdr:cNvPr id="2081" name="Check Box 33" hidden="1">
              <a:extLst>
                <a:ext uri="{63B3BB69-23CF-44E3-9099-C40C66FF867C}">
                  <a14:compatExt spid="_x0000_s2081"/>
                </a:ext>
                <a:ext uri="{FF2B5EF4-FFF2-40B4-BE49-F238E27FC236}">
                  <a16:creationId xmlns=""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148</xdr:row>
          <xdr:rowOff>57150</xdr:rowOff>
        </xdr:from>
        <xdr:to>
          <xdr:col>33</xdr:col>
          <xdr:colOff>0</xdr:colOff>
          <xdr:row>150</xdr:row>
          <xdr:rowOff>28575</xdr:rowOff>
        </xdr:to>
        <xdr:sp macro="" textlink="">
          <xdr:nvSpPr>
            <xdr:cNvPr id="2082" name="Check Box 34" hidden="1">
              <a:extLst>
                <a:ext uri="{63B3BB69-23CF-44E3-9099-C40C66FF867C}">
                  <a14:compatExt spid="_x0000_s2082"/>
                </a:ext>
                <a:ext uri="{FF2B5EF4-FFF2-40B4-BE49-F238E27FC236}">
                  <a16:creationId xmlns=""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154</xdr:row>
          <xdr:rowOff>228600</xdr:rowOff>
        </xdr:from>
        <xdr:to>
          <xdr:col>29</xdr:col>
          <xdr:colOff>0</xdr:colOff>
          <xdr:row>156</xdr:row>
          <xdr:rowOff>38100</xdr:rowOff>
        </xdr:to>
        <xdr:sp macro="" textlink="">
          <xdr:nvSpPr>
            <xdr:cNvPr id="2083" name="Check Box 35" hidden="1">
              <a:extLst>
                <a:ext uri="{63B3BB69-23CF-44E3-9099-C40C66FF867C}">
                  <a14:compatExt spid="_x0000_s2083"/>
                </a:ext>
                <a:ext uri="{FF2B5EF4-FFF2-40B4-BE49-F238E27FC236}">
                  <a16:creationId xmlns=""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154</xdr:row>
          <xdr:rowOff>219075</xdr:rowOff>
        </xdr:from>
        <xdr:to>
          <xdr:col>32</xdr:col>
          <xdr:colOff>180975</xdr:colOff>
          <xdr:row>156</xdr:row>
          <xdr:rowOff>28575</xdr:rowOff>
        </xdr:to>
        <xdr:sp macro="" textlink="">
          <xdr:nvSpPr>
            <xdr:cNvPr id="2084" name="Check Box 36" hidden="1">
              <a:extLst>
                <a:ext uri="{63B3BB69-23CF-44E3-9099-C40C66FF867C}">
                  <a14:compatExt spid="_x0000_s2084"/>
                </a:ext>
                <a:ext uri="{FF2B5EF4-FFF2-40B4-BE49-F238E27FC236}">
                  <a16:creationId xmlns=""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159</xdr:row>
          <xdr:rowOff>161925</xdr:rowOff>
        </xdr:from>
        <xdr:to>
          <xdr:col>11</xdr:col>
          <xdr:colOff>9525</xdr:colOff>
          <xdr:row>159</xdr:row>
          <xdr:rowOff>419100</xdr:rowOff>
        </xdr:to>
        <xdr:sp macro="" textlink="">
          <xdr:nvSpPr>
            <xdr:cNvPr id="2085" name="Check Box 37" hidden="1">
              <a:extLst>
                <a:ext uri="{63B3BB69-23CF-44E3-9099-C40C66FF867C}">
                  <a14:compatExt spid="_x0000_s2085"/>
                </a:ext>
                <a:ext uri="{FF2B5EF4-FFF2-40B4-BE49-F238E27FC236}">
                  <a16:creationId xmlns=""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161</xdr:row>
          <xdr:rowOff>219075</xdr:rowOff>
        </xdr:from>
        <xdr:to>
          <xdr:col>11</xdr:col>
          <xdr:colOff>0</xdr:colOff>
          <xdr:row>161</xdr:row>
          <xdr:rowOff>552450</xdr:rowOff>
        </xdr:to>
        <xdr:sp macro="" textlink="">
          <xdr:nvSpPr>
            <xdr:cNvPr id="2086" name="Check Box 38" hidden="1">
              <a:extLst>
                <a:ext uri="{63B3BB69-23CF-44E3-9099-C40C66FF867C}">
                  <a14:compatExt spid="_x0000_s2086"/>
                </a:ext>
                <a:ext uri="{FF2B5EF4-FFF2-40B4-BE49-F238E27FC236}">
                  <a16:creationId xmlns=""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165</xdr:row>
          <xdr:rowOff>0</xdr:rowOff>
        </xdr:from>
        <xdr:to>
          <xdr:col>29</xdr:col>
          <xdr:colOff>0</xdr:colOff>
          <xdr:row>166</xdr:row>
          <xdr:rowOff>19050</xdr:rowOff>
        </xdr:to>
        <xdr:sp macro="" textlink="">
          <xdr:nvSpPr>
            <xdr:cNvPr id="2087" name="Check Box 39" hidden="1">
              <a:extLst>
                <a:ext uri="{63B3BB69-23CF-44E3-9099-C40C66FF867C}">
                  <a14:compatExt spid="_x0000_s2087"/>
                </a:ext>
                <a:ext uri="{FF2B5EF4-FFF2-40B4-BE49-F238E27FC236}">
                  <a16:creationId xmlns=""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165</xdr:row>
          <xdr:rowOff>0</xdr:rowOff>
        </xdr:from>
        <xdr:to>
          <xdr:col>33</xdr:col>
          <xdr:colOff>0</xdr:colOff>
          <xdr:row>166</xdr:row>
          <xdr:rowOff>19050</xdr:rowOff>
        </xdr:to>
        <xdr:sp macro="" textlink="">
          <xdr:nvSpPr>
            <xdr:cNvPr id="2088" name="Check Box 40" hidden="1">
              <a:extLst>
                <a:ext uri="{63B3BB69-23CF-44E3-9099-C40C66FF867C}">
                  <a14:compatExt spid="_x0000_s2088"/>
                </a:ext>
                <a:ext uri="{FF2B5EF4-FFF2-40B4-BE49-F238E27FC236}">
                  <a16:creationId xmlns=""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210</xdr:row>
          <xdr:rowOff>0</xdr:rowOff>
        </xdr:from>
        <xdr:to>
          <xdr:col>5</xdr:col>
          <xdr:colOff>19050</xdr:colOff>
          <xdr:row>213</xdr:row>
          <xdr:rowOff>0</xdr:rowOff>
        </xdr:to>
        <xdr:grpSp>
          <xdr:nvGrpSpPr>
            <xdr:cNvPr id="44" name="Group 41">
              <a:extLst>
                <a:ext uri="{FF2B5EF4-FFF2-40B4-BE49-F238E27FC236}">
                  <a16:creationId xmlns="" xmlns:a16="http://schemas.microsoft.com/office/drawing/2014/main" id="{00000000-0008-0000-0200-00002C000000}"/>
                </a:ext>
              </a:extLst>
            </xdr:cNvPr>
            <xdr:cNvGrpSpPr>
              <a:grpSpLocks/>
            </xdr:cNvGrpSpPr>
          </xdr:nvGrpSpPr>
          <xdr:grpSpPr bwMode="auto">
            <a:xfrm>
              <a:off x="857250" y="52882800"/>
              <a:ext cx="190500" cy="457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208</xdr:row>
          <xdr:rowOff>28575</xdr:rowOff>
        </xdr:from>
        <xdr:to>
          <xdr:col>19</xdr:col>
          <xdr:colOff>19050</xdr:colOff>
          <xdr:row>208</xdr:row>
          <xdr:rowOff>171450</xdr:rowOff>
        </xdr:to>
        <xdr:sp macro="" textlink="">
          <xdr:nvSpPr>
            <xdr:cNvPr id="2089" name="Check Box 41" hidden="1">
              <a:extLst>
                <a:ext uri="{63B3BB69-23CF-44E3-9099-C40C66FF867C}">
                  <a14:compatExt spid="_x0000_s2089"/>
                </a:ext>
                <a:ext uri="{FF2B5EF4-FFF2-40B4-BE49-F238E27FC236}">
                  <a16:creationId xmlns=""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209</xdr:row>
          <xdr:rowOff>19050</xdr:rowOff>
        </xdr:from>
        <xdr:to>
          <xdr:col>22</xdr:col>
          <xdr:colOff>28575</xdr:colOff>
          <xdr:row>209</xdr:row>
          <xdr:rowOff>161925</xdr:rowOff>
        </xdr:to>
        <xdr:sp macro="" textlink="">
          <xdr:nvSpPr>
            <xdr:cNvPr id="2090" name="Check Box 42" hidden="1">
              <a:extLst>
                <a:ext uri="{63B3BB69-23CF-44E3-9099-C40C66FF867C}">
                  <a14:compatExt spid="_x0000_s2090"/>
                </a:ext>
                <a:ext uri="{FF2B5EF4-FFF2-40B4-BE49-F238E27FC236}">
                  <a16:creationId xmlns=""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210</xdr:row>
          <xdr:rowOff>19050</xdr:rowOff>
        </xdr:from>
        <xdr:to>
          <xdr:col>27</xdr:col>
          <xdr:colOff>47625</xdr:colOff>
          <xdr:row>210</xdr:row>
          <xdr:rowOff>161925</xdr:rowOff>
        </xdr:to>
        <xdr:sp macro="" textlink="">
          <xdr:nvSpPr>
            <xdr:cNvPr id="2091" name="Check Box 43" hidden="1">
              <a:extLst>
                <a:ext uri="{63B3BB69-23CF-44E3-9099-C40C66FF867C}">
                  <a14:compatExt spid="_x0000_s2091"/>
                </a:ext>
                <a:ext uri="{FF2B5EF4-FFF2-40B4-BE49-F238E27FC236}">
                  <a16:creationId xmlns=""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67</xdr:row>
          <xdr:rowOff>9525</xdr:rowOff>
        </xdr:from>
        <xdr:to>
          <xdr:col>11</xdr:col>
          <xdr:colOff>28575</xdr:colOff>
          <xdr:row>68</xdr:row>
          <xdr:rowOff>0</xdr:rowOff>
        </xdr:to>
        <xdr:sp macro="" textlink="">
          <xdr:nvSpPr>
            <xdr:cNvPr id="2092" name="Option Button 44" hidden="1">
              <a:extLst>
                <a:ext uri="{63B3BB69-23CF-44E3-9099-C40C66FF867C}">
                  <a14:compatExt spid="_x0000_s2092"/>
                </a:ext>
                <a:ext uri="{FF2B5EF4-FFF2-40B4-BE49-F238E27FC236}">
                  <a16:creationId xmlns=""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69</xdr:row>
          <xdr:rowOff>9525</xdr:rowOff>
        </xdr:from>
        <xdr:to>
          <xdr:col>11</xdr:col>
          <xdr:colOff>19050</xdr:colOff>
          <xdr:row>70</xdr:row>
          <xdr:rowOff>0</xdr:rowOff>
        </xdr:to>
        <xdr:sp macro="" textlink="">
          <xdr:nvSpPr>
            <xdr:cNvPr id="2093" name="Option Button 45" hidden="1">
              <a:extLst>
                <a:ext uri="{63B3BB69-23CF-44E3-9099-C40C66FF867C}">
                  <a14:compatExt spid="_x0000_s2093"/>
                </a:ext>
                <a:ext uri="{FF2B5EF4-FFF2-40B4-BE49-F238E27FC236}">
                  <a16:creationId xmlns=""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9525</xdr:rowOff>
        </xdr:from>
        <xdr:to>
          <xdr:col>11</xdr:col>
          <xdr:colOff>19050</xdr:colOff>
          <xdr:row>72</xdr:row>
          <xdr:rowOff>0</xdr:rowOff>
        </xdr:to>
        <xdr:sp macro="" textlink="">
          <xdr:nvSpPr>
            <xdr:cNvPr id="2094" name="Option Button 46" hidden="1">
              <a:extLst>
                <a:ext uri="{63B3BB69-23CF-44E3-9099-C40C66FF867C}">
                  <a14:compatExt spid="_x0000_s2094"/>
                </a:ext>
                <a:ext uri="{FF2B5EF4-FFF2-40B4-BE49-F238E27FC236}">
                  <a16:creationId xmlns=""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73</xdr:row>
          <xdr:rowOff>9525</xdr:rowOff>
        </xdr:from>
        <xdr:to>
          <xdr:col>11</xdr:col>
          <xdr:colOff>19050</xdr:colOff>
          <xdr:row>74</xdr:row>
          <xdr:rowOff>0</xdr:rowOff>
        </xdr:to>
        <xdr:sp macro="" textlink="">
          <xdr:nvSpPr>
            <xdr:cNvPr id="2095" name="Option Button 47" hidden="1">
              <a:extLst>
                <a:ext uri="{63B3BB69-23CF-44E3-9099-C40C66FF867C}">
                  <a14:compatExt spid="_x0000_s2095"/>
                </a:ext>
                <a:ext uri="{FF2B5EF4-FFF2-40B4-BE49-F238E27FC236}">
                  <a16:creationId xmlns=""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47625</xdr:rowOff>
        </xdr:from>
        <xdr:to>
          <xdr:col>2</xdr:col>
          <xdr:colOff>19050</xdr:colOff>
          <xdr:row>219</xdr:row>
          <xdr:rowOff>276225</xdr:rowOff>
        </xdr:to>
        <xdr:sp macro="" textlink="">
          <xdr:nvSpPr>
            <xdr:cNvPr id="2096" name="Check Box 48" hidden="1">
              <a:extLst>
                <a:ext uri="{63B3BB69-23CF-44E3-9099-C40C66FF867C}">
                  <a14:compatExt spid="_x0000_s2096"/>
                </a:ext>
                <a:ext uri="{FF2B5EF4-FFF2-40B4-BE49-F238E27FC236}">
                  <a16:creationId xmlns=""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2097" name="Check Box 49" hidden="1">
              <a:extLst>
                <a:ext uri="{63B3BB69-23CF-44E3-9099-C40C66FF867C}">
                  <a14:compatExt spid="_x0000_s2097"/>
                </a:ext>
                <a:ext uri="{FF2B5EF4-FFF2-40B4-BE49-F238E27FC236}">
                  <a16:creationId xmlns=""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0</xdr:rowOff>
        </xdr:from>
        <xdr:to>
          <xdr:col>3</xdr:col>
          <xdr:colOff>28575</xdr:colOff>
          <xdr:row>78</xdr:row>
          <xdr:rowOff>57150</xdr:rowOff>
        </xdr:to>
        <xdr:sp macro="" textlink="">
          <xdr:nvSpPr>
            <xdr:cNvPr id="2098" name="Check Box 50" hidden="1">
              <a:extLst>
                <a:ext uri="{63B3BB69-23CF-44E3-9099-C40C66FF867C}">
                  <a14:compatExt spid="_x0000_s2098"/>
                </a:ext>
                <a:ext uri="{FF2B5EF4-FFF2-40B4-BE49-F238E27FC236}">
                  <a16:creationId xmlns=""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219075</xdr:rowOff>
        </xdr:from>
        <xdr:to>
          <xdr:col>3</xdr:col>
          <xdr:colOff>28575</xdr:colOff>
          <xdr:row>79</xdr:row>
          <xdr:rowOff>47625</xdr:rowOff>
        </xdr:to>
        <xdr:sp macro="" textlink="">
          <xdr:nvSpPr>
            <xdr:cNvPr id="2099" name="Check Box 51" hidden="1">
              <a:extLst>
                <a:ext uri="{63B3BB69-23CF-44E3-9099-C40C66FF867C}">
                  <a14:compatExt spid="_x0000_s2099"/>
                </a:ext>
                <a:ext uri="{FF2B5EF4-FFF2-40B4-BE49-F238E27FC236}">
                  <a16:creationId xmlns=""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19050</xdr:rowOff>
        </xdr:from>
        <xdr:to>
          <xdr:col>3</xdr:col>
          <xdr:colOff>28575</xdr:colOff>
          <xdr:row>79</xdr:row>
          <xdr:rowOff>266700</xdr:rowOff>
        </xdr:to>
        <xdr:sp macro="" textlink="">
          <xdr:nvSpPr>
            <xdr:cNvPr id="2100" name="Check Box 52" hidden="1">
              <a:extLst>
                <a:ext uri="{63B3BB69-23CF-44E3-9099-C40C66FF867C}">
                  <a14:compatExt spid="_x0000_s2100"/>
                </a:ext>
                <a:ext uri="{FF2B5EF4-FFF2-40B4-BE49-F238E27FC236}">
                  <a16:creationId xmlns=""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304800</xdr:rowOff>
        </xdr:from>
        <xdr:to>
          <xdr:col>3</xdr:col>
          <xdr:colOff>28575</xdr:colOff>
          <xdr:row>80</xdr:row>
          <xdr:rowOff>219075</xdr:rowOff>
        </xdr:to>
        <xdr:sp macro="" textlink="">
          <xdr:nvSpPr>
            <xdr:cNvPr id="2101" name="Check Box 53" hidden="1">
              <a:extLst>
                <a:ext uri="{63B3BB69-23CF-44E3-9099-C40C66FF867C}">
                  <a14:compatExt spid="_x0000_s2101"/>
                </a:ext>
                <a:ext uri="{FF2B5EF4-FFF2-40B4-BE49-F238E27FC236}">
                  <a16:creationId xmlns=""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77</xdr:row>
      <xdr:rowOff>50800</xdr:rowOff>
    </xdr:from>
    <xdr:to>
      <xdr:col>1</xdr:col>
      <xdr:colOff>168402</xdr:colOff>
      <xdr:row>80</xdr:row>
      <xdr:rowOff>165100</xdr:rowOff>
    </xdr:to>
    <xdr:sp macro="" textlink="">
      <xdr:nvSpPr>
        <xdr:cNvPr id="63" name="左大かっこ 62">
          <a:extLst>
            <a:ext uri="{FF2B5EF4-FFF2-40B4-BE49-F238E27FC236}">
              <a16:creationId xmlns="" xmlns:a16="http://schemas.microsoft.com/office/drawing/2014/main" id="{00000000-0008-0000-0200-00003F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2102" name="Check Box 54" hidden="1">
              <a:extLst>
                <a:ext uri="{63B3BB69-23CF-44E3-9099-C40C66FF867C}">
                  <a14:compatExt spid="_x0000_s2102"/>
                </a:ext>
                <a:ext uri="{FF2B5EF4-FFF2-40B4-BE49-F238E27FC236}">
                  <a16:creationId xmlns=""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2103" name="Check Box 55" hidden="1">
              <a:extLst>
                <a:ext uri="{63B3BB69-23CF-44E3-9099-C40C66FF867C}">
                  <a14:compatExt spid="_x0000_s2103"/>
                </a:ext>
                <a:ext uri="{FF2B5EF4-FFF2-40B4-BE49-F238E27FC236}">
                  <a16:creationId xmlns=""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2104" name="Check Box 56" hidden="1">
              <a:extLst>
                <a:ext uri="{63B3BB69-23CF-44E3-9099-C40C66FF867C}">
                  <a14:compatExt spid="_x0000_s2104"/>
                </a:ext>
                <a:ext uri="{FF2B5EF4-FFF2-40B4-BE49-F238E27FC236}">
                  <a16:creationId xmlns=""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2106" name="Check Box 58" hidden="1">
              <a:extLst>
                <a:ext uri="{63B3BB69-23CF-44E3-9099-C40C66FF867C}">
                  <a14:compatExt spid="_x0000_s2106"/>
                </a:ext>
                <a:ext uri="{FF2B5EF4-FFF2-40B4-BE49-F238E27FC236}">
                  <a16:creationId xmlns=""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2107" name="Check Box 59" hidden="1">
              <a:extLst>
                <a:ext uri="{63B3BB69-23CF-44E3-9099-C40C66FF867C}">
                  <a14:compatExt spid="_x0000_s2107"/>
                </a:ext>
                <a:ext uri="{FF2B5EF4-FFF2-40B4-BE49-F238E27FC236}">
                  <a16:creationId xmlns=""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183</xdr:row>
          <xdr:rowOff>9525</xdr:rowOff>
        </xdr:to>
        <xdr:sp macro="" textlink="">
          <xdr:nvSpPr>
            <xdr:cNvPr id="2108" name="Check Box 60" hidden="1">
              <a:extLst>
                <a:ext uri="{63B3BB69-23CF-44E3-9099-C40C66FF867C}">
                  <a14:compatExt spid="_x0000_s2108"/>
                </a:ext>
                <a:ext uri="{FF2B5EF4-FFF2-40B4-BE49-F238E27FC236}">
                  <a16:creationId xmlns=""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183</xdr:row>
          <xdr:rowOff>180975</xdr:rowOff>
        </xdr:to>
        <xdr:sp macro="" textlink="">
          <xdr:nvSpPr>
            <xdr:cNvPr id="2109" name="Check Box 61" hidden="1">
              <a:extLst>
                <a:ext uri="{63B3BB69-23CF-44E3-9099-C40C66FF867C}">
                  <a14:compatExt spid="_x0000_s2109"/>
                </a:ext>
                <a:ext uri="{FF2B5EF4-FFF2-40B4-BE49-F238E27FC236}">
                  <a16:creationId xmlns=""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2110" name="Check Box 62" hidden="1">
              <a:extLst>
                <a:ext uri="{63B3BB69-23CF-44E3-9099-C40C66FF867C}">
                  <a14:compatExt spid="_x0000_s2110"/>
                </a:ext>
                <a:ext uri="{FF2B5EF4-FFF2-40B4-BE49-F238E27FC236}">
                  <a16:creationId xmlns=""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2111" name="Check Box 63" hidden="1">
              <a:extLst>
                <a:ext uri="{63B3BB69-23CF-44E3-9099-C40C66FF867C}">
                  <a14:compatExt spid="_x0000_s2111"/>
                </a:ext>
                <a:ext uri="{FF2B5EF4-FFF2-40B4-BE49-F238E27FC236}">
                  <a16:creationId xmlns=""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2112" name="Check Box 64" hidden="1">
              <a:extLst>
                <a:ext uri="{63B3BB69-23CF-44E3-9099-C40C66FF867C}">
                  <a14:compatExt spid="_x0000_s2112"/>
                </a:ext>
                <a:ext uri="{FF2B5EF4-FFF2-40B4-BE49-F238E27FC236}">
                  <a16:creationId xmlns=""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188</xdr:row>
          <xdr:rowOff>9525</xdr:rowOff>
        </xdr:to>
        <xdr:sp macro="" textlink="">
          <xdr:nvSpPr>
            <xdr:cNvPr id="2113" name="Check Box 65" hidden="1">
              <a:extLst>
                <a:ext uri="{63B3BB69-23CF-44E3-9099-C40C66FF867C}">
                  <a14:compatExt spid="_x0000_s2113"/>
                </a:ext>
                <a:ext uri="{FF2B5EF4-FFF2-40B4-BE49-F238E27FC236}">
                  <a16:creationId xmlns=""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188</xdr:row>
          <xdr:rowOff>180975</xdr:rowOff>
        </xdr:to>
        <xdr:sp macro="" textlink="">
          <xdr:nvSpPr>
            <xdr:cNvPr id="2114" name="Check Box 66" hidden="1">
              <a:extLst>
                <a:ext uri="{63B3BB69-23CF-44E3-9099-C40C66FF867C}">
                  <a14:compatExt spid="_x0000_s2114"/>
                </a:ext>
                <a:ext uri="{FF2B5EF4-FFF2-40B4-BE49-F238E27FC236}">
                  <a16:creationId xmlns=""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2115" name="Check Box 67" hidden="1">
              <a:extLst>
                <a:ext uri="{63B3BB69-23CF-44E3-9099-C40C66FF867C}">
                  <a14:compatExt spid="_x0000_s2115"/>
                </a:ext>
                <a:ext uri="{FF2B5EF4-FFF2-40B4-BE49-F238E27FC236}">
                  <a16:creationId xmlns=""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191</xdr:row>
          <xdr:rowOff>9525</xdr:rowOff>
        </xdr:to>
        <xdr:sp macro="" textlink="">
          <xdr:nvSpPr>
            <xdr:cNvPr id="2116" name="Check Box 68" hidden="1">
              <a:extLst>
                <a:ext uri="{63B3BB69-23CF-44E3-9099-C40C66FF867C}">
                  <a14:compatExt spid="_x0000_s2116"/>
                </a:ext>
                <a:ext uri="{FF2B5EF4-FFF2-40B4-BE49-F238E27FC236}">
                  <a16:creationId xmlns=""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191</xdr:row>
          <xdr:rowOff>180975</xdr:rowOff>
        </xdr:to>
        <xdr:sp macro="" textlink="">
          <xdr:nvSpPr>
            <xdr:cNvPr id="2117" name="Check Box 69" hidden="1">
              <a:extLst>
                <a:ext uri="{63B3BB69-23CF-44E3-9099-C40C66FF867C}">
                  <a14:compatExt spid="_x0000_s2117"/>
                </a:ext>
                <a:ext uri="{FF2B5EF4-FFF2-40B4-BE49-F238E27FC236}">
                  <a16:creationId xmlns=""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2118" name="Check Box 70" hidden="1">
              <a:extLst>
                <a:ext uri="{63B3BB69-23CF-44E3-9099-C40C66FF867C}">
                  <a14:compatExt spid="_x0000_s2118"/>
                </a:ext>
                <a:ext uri="{FF2B5EF4-FFF2-40B4-BE49-F238E27FC236}">
                  <a16:creationId xmlns="" xmlns:a16="http://schemas.microsoft.com/office/drawing/2014/main" id="{00000000-0008-0000-02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2119" name="Check Box 71" hidden="1">
              <a:extLst>
                <a:ext uri="{63B3BB69-23CF-44E3-9099-C40C66FF867C}">
                  <a14:compatExt spid="_x0000_s2119"/>
                </a:ext>
                <a:ext uri="{FF2B5EF4-FFF2-40B4-BE49-F238E27FC236}">
                  <a16:creationId xmlns=""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2120" name="Check Box 72" hidden="1">
              <a:extLst>
                <a:ext uri="{63B3BB69-23CF-44E3-9099-C40C66FF867C}">
                  <a14:compatExt spid="_x0000_s2120"/>
                </a:ext>
                <a:ext uri="{FF2B5EF4-FFF2-40B4-BE49-F238E27FC236}">
                  <a16:creationId xmlns=""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196</xdr:row>
          <xdr:rowOff>9525</xdr:rowOff>
        </xdr:to>
        <xdr:sp macro="" textlink="">
          <xdr:nvSpPr>
            <xdr:cNvPr id="2121" name="Check Box 73" hidden="1">
              <a:extLst>
                <a:ext uri="{63B3BB69-23CF-44E3-9099-C40C66FF867C}">
                  <a14:compatExt spid="_x0000_s2121"/>
                </a:ext>
                <a:ext uri="{FF2B5EF4-FFF2-40B4-BE49-F238E27FC236}">
                  <a16:creationId xmlns="" xmlns:a16="http://schemas.microsoft.com/office/drawing/2014/main" id="{00000000-0008-0000-02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196</xdr:row>
          <xdr:rowOff>180975</xdr:rowOff>
        </xdr:to>
        <xdr:sp macro="" textlink="">
          <xdr:nvSpPr>
            <xdr:cNvPr id="2122" name="Check Box 74" hidden="1">
              <a:extLst>
                <a:ext uri="{63B3BB69-23CF-44E3-9099-C40C66FF867C}">
                  <a14:compatExt spid="_x0000_s2122"/>
                </a:ext>
                <a:ext uri="{FF2B5EF4-FFF2-40B4-BE49-F238E27FC236}">
                  <a16:creationId xmlns=""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2123" name="Check Box 75" hidden="1">
              <a:extLst>
                <a:ext uri="{63B3BB69-23CF-44E3-9099-C40C66FF867C}">
                  <a14:compatExt spid="_x0000_s2123"/>
                </a:ext>
                <a:ext uri="{FF2B5EF4-FFF2-40B4-BE49-F238E27FC236}">
                  <a16:creationId xmlns=""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2124" name="Check Box 76" hidden="1">
              <a:extLst>
                <a:ext uri="{63B3BB69-23CF-44E3-9099-C40C66FF867C}">
                  <a14:compatExt spid="_x0000_s2124"/>
                </a:ext>
                <a:ext uri="{FF2B5EF4-FFF2-40B4-BE49-F238E27FC236}">
                  <a16:creationId xmlns=""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2125" name="Check Box 77" hidden="1">
              <a:extLst>
                <a:ext uri="{63B3BB69-23CF-44E3-9099-C40C66FF867C}">
                  <a14:compatExt spid="_x0000_s2125"/>
                </a:ext>
                <a:ext uri="{FF2B5EF4-FFF2-40B4-BE49-F238E27FC236}">
                  <a16:creationId xmlns=""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2126" name="Check Box 78" hidden="1">
              <a:extLst>
                <a:ext uri="{63B3BB69-23CF-44E3-9099-C40C66FF867C}">
                  <a14:compatExt spid="_x0000_s2126"/>
                </a:ext>
                <a:ext uri="{FF2B5EF4-FFF2-40B4-BE49-F238E27FC236}">
                  <a16:creationId xmlns=""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2127" name="Check Box 79" hidden="1">
              <a:extLst>
                <a:ext uri="{63B3BB69-23CF-44E3-9099-C40C66FF867C}">
                  <a14:compatExt spid="_x0000_s2127"/>
                </a:ext>
                <a:ext uri="{FF2B5EF4-FFF2-40B4-BE49-F238E27FC236}">
                  <a16:creationId xmlns=""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202</xdr:row>
          <xdr:rowOff>0</xdr:rowOff>
        </xdr:from>
        <xdr:to>
          <xdr:col>4</xdr:col>
          <xdr:colOff>180975</xdr:colOff>
          <xdr:row>203</xdr:row>
          <xdr:rowOff>9525</xdr:rowOff>
        </xdr:to>
        <xdr:sp macro="" textlink="">
          <xdr:nvSpPr>
            <xdr:cNvPr id="2128" name="Check Box 80" hidden="1">
              <a:extLst>
                <a:ext uri="{63B3BB69-23CF-44E3-9099-C40C66FF867C}">
                  <a14:compatExt spid="_x0000_s2128"/>
                </a:ext>
                <a:ext uri="{FF2B5EF4-FFF2-40B4-BE49-F238E27FC236}">
                  <a16:creationId xmlns=""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133</xdr:row>
          <xdr:rowOff>0</xdr:rowOff>
        </xdr:from>
        <xdr:to>
          <xdr:col>18</xdr:col>
          <xdr:colOff>19050</xdr:colOff>
          <xdr:row>133</xdr:row>
          <xdr:rowOff>219075</xdr:rowOff>
        </xdr:to>
        <xdr:sp macro="" textlink="">
          <xdr:nvSpPr>
            <xdr:cNvPr id="2129" name="Check Box 81" hidden="1">
              <a:extLst>
                <a:ext uri="{63B3BB69-23CF-44E3-9099-C40C66FF867C}">
                  <a14:compatExt spid="_x0000_s2129"/>
                </a:ext>
                <a:ext uri="{FF2B5EF4-FFF2-40B4-BE49-F238E27FC236}">
                  <a16:creationId xmlns=""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132</xdr:row>
          <xdr:rowOff>247650</xdr:rowOff>
        </xdr:from>
        <xdr:to>
          <xdr:col>5</xdr:col>
          <xdr:colOff>28575</xdr:colOff>
          <xdr:row>133</xdr:row>
          <xdr:rowOff>219075</xdr:rowOff>
        </xdr:to>
        <xdr:sp macro="" textlink="">
          <xdr:nvSpPr>
            <xdr:cNvPr id="2130" name="Check Box 82" hidden="1">
              <a:extLst>
                <a:ext uri="{63B3BB69-23CF-44E3-9099-C40C66FF867C}">
                  <a14:compatExt spid="_x0000_s2130"/>
                </a:ext>
                <a:ext uri="{FF2B5EF4-FFF2-40B4-BE49-F238E27FC236}">
                  <a16:creationId xmlns=""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132</xdr:row>
          <xdr:rowOff>247650</xdr:rowOff>
        </xdr:from>
        <xdr:to>
          <xdr:col>11</xdr:col>
          <xdr:colOff>47625</xdr:colOff>
          <xdr:row>133</xdr:row>
          <xdr:rowOff>219075</xdr:rowOff>
        </xdr:to>
        <xdr:sp macro="" textlink="">
          <xdr:nvSpPr>
            <xdr:cNvPr id="2131" name="Check Box 83" hidden="1">
              <a:extLst>
                <a:ext uri="{63B3BB69-23CF-44E3-9099-C40C66FF867C}">
                  <a14:compatExt spid="_x0000_s2131"/>
                </a:ext>
                <a:ext uri="{FF2B5EF4-FFF2-40B4-BE49-F238E27FC236}">
                  <a16:creationId xmlns=""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131</xdr:row>
          <xdr:rowOff>19050</xdr:rowOff>
        </xdr:from>
        <xdr:to>
          <xdr:col>9</xdr:col>
          <xdr:colOff>47625</xdr:colOff>
          <xdr:row>131</xdr:row>
          <xdr:rowOff>238125</xdr:rowOff>
        </xdr:to>
        <xdr:sp macro="" textlink="">
          <xdr:nvSpPr>
            <xdr:cNvPr id="2132" name="Check Box 84" hidden="1">
              <a:extLst>
                <a:ext uri="{63B3BB69-23CF-44E3-9099-C40C66FF867C}">
                  <a14:compatExt spid="_x0000_s2132"/>
                </a:ext>
                <a:ext uri="{FF2B5EF4-FFF2-40B4-BE49-F238E27FC236}">
                  <a16:creationId xmlns=""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2133" name="Check Box 85" hidden="1">
              <a:extLst>
                <a:ext uri="{63B3BB69-23CF-44E3-9099-C40C66FF867C}">
                  <a14:compatExt spid="_x0000_s2133"/>
                </a:ext>
                <a:ext uri="{FF2B5EF4-FFF2-40B4-BE49-F238E27FC236}">
                  <a16:creationId xmlns=""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2134" name="Check Box 86" hidden="1">
              <a:extLst>
                <a:ext uri="{63B3BB69-23CF-44E3-9099-C40C66FF867C}">
                  <a14:compatExt spid="_x0000_s2134"/>
                </a:ext>
                <a:ext uri="{FF2B5EF4-FFF2-40B4-BE49-F238E27FC236}">
                  <a16:creationId xmlns=""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2135" name="Check Box 87" hidden="1">
              <a:extLst>
                <a:ext uri="{63B3BB69-23CF-44E3-9099-C40C66FF867C}">
                  <a14:compatExt spid="_x0000_s2135"/>
                </a:ext>
                <a:ext uri="{FF2B5EF4-FFF2-40B4-BE49-F238E27FC236}">
                  <a16:creationId xmlns=""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131</xdr:row>
          <xdr:rowOff>19050</xdr:rowOff>
        </xdr:from>
        <xdr:to>
          <xdr:col>13</xdr:col>
          <xdr:colOff>47625</xdr:colOff>
          <xdr:row>131</xdr:row>
          <xdr:rowOff>238125</xdr:rowOff>
        </xdr:to>
        <xdr:sp macro="" textlink="">
          <xdr:nvSpPr>
            <xdr:cNvPr id="2136" name="Check Box 88" hidden="1">
              <a:extLst>
                <a:ext uri="{63B3BB69-23CF-44E3-9099-C40C66FF867C}">
                  <a14:compatExt spid="_x0000_s2136"/>
                </a:ext>
                <a:ext uri="{FF2B5EF4-FFF2-40B4-BE49-F238E27FC236}">
                  <a16:creationId xmlns=""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131</xdr:row>
          <xdr:rowOff>19050</xdr:rowOff>
        </xdr:from>
        <xdr:to>
          <xdr:col>20</xdr:col>
          <xdr:colOff>47625</xdr:colOff>
          <xdr:row>131</xdr:row>
          <xdr:rowOff>238125</xdr:rowOff>
        </xdr:to>
        <xdr:sp macro="" textlink="">
          <xdr:nvSpPr>
            <xdr:cNvPr id="2137" name="Check Box 89" hidden="1">
              <a:extLst>
                <a:ext uri="{63B3BB69-23CF-44E3-9099-C40C66FF867C}">
                  <a14:compatExt spid="_x0000_s2137"/>
                </a:ext>
                <a:ext uri="{FF2B5EF4-FFF2-40B4-BE49-F238E27FC236}">
                  <a16:creationId xmlns="" xmlns:a16="http://schemas.microsoft.com/office/drawing/2014/main" id="{00000000-0008-0000-02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131</xdr:row>
          <xdr:rowOff>19050</xdr:rowOff>
        </xdr:from>
        <xdr:to>
          <xdr:col>27</xdr:col>
          <xdr:colOff>47625</xdr:colOff>
          <xdr:row>131</xdr:row>
          <xdr:rowOff>238125</xdr:rowOff>
        </xdr:to>
        <xdr:sp macro="" textlink="">
          <xdr:nvSpPr>
            <xdr:cNvPr id="2138" name="Check Box 90" hidden="1">
              <a:extLst>
                <a:ext uri="{63B3BB69-23CF-44E3-9099-C40C66FF867C}">
                  <a14:compatExt spid="_x0000_s2138"/>
                </a:ext>
                <a:ext uri="{FF2B5EF4-FFF2-40B4-BE49-F238E27FC236}">
                  <a16:creationId xmlns=""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117</xdr:row>
          <xdr:rowOff>942975</xdr:rowOff>
        </xdr:from>
        <xdr:to>
          <xdr:col>14</xdr:col>
          <xdr:colOff>38100</xdr:colOff>
          <xdr:row>119</xdr:row>
          <xdr:rowOff>28575</xdr:rowOff>
        </xdr:to>
        <xdr:sp macro="" textlink="">
          <xdr:nvSpPr>
            <xdr:cNvPr id="2139" name="Check Box 91" hidden="1">
              <a:extLst>
                <a:ext uri="{63B3BB69-23CF-44E3-9099-C40C66FF867C}">
                  <a14:compatExt spid="_x0000_s2139"/>
                </a:ext>
                <a:ext uri="{FF2B5EF4-FFF2-40B4-BE49-F238E27FC236}">
                  <a16:creationId xmlns="" xmlns:a16="http://schemas.microsoft.com/office/drawing/2014/main" id="{00000000-0008-0000-02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117</xdr:row>
          <xdr:rowOff>942975</xdr:rowOff>
        </xdr:from>
        <xdr:to>
          <xdr:col>21</xdr:col>
          <xdr:colOff>38100</xdr:colOff>
          <xdr:row>119</xdr:row>
          <xdr:rowOff>28575</xdr:rowOff>
        </xdr:to>
        <xdr:sp macro="" textlink="">
          <xdr:nvSpPr>
            <xdr:cNvPr id="2140" name="Check Box 92" hidden="1">
              <a:extLst>
                <a:ext uri="{63B3BB69-23CF-44E3-9099-C40C66FF867C}">
                  <a14:compatExt spid="_x0000_s2140"/>
                </a:ext>
                <a:ext uri="{FF2B5EF4-FFF2-40B4-BE49-F238E27FC236}">
                  <a16:creationId xmlns=""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942975</xdr:rowOff>
        </xdr:from>
        <xdr:to>
          <xdr:col>5</xdr:col>
          <xdr:colOff>19050</xdr:colOff>
          <xdr:row>119</xdr:row>
          <xdr:rowOff>38100</xdr:rowOff>
        </xdr:to>
        <xdr:sp macro="" textlink="">
          <xdr:nvSpPr>
            <xdr:cNvPr id="2141" name="Check Box 93" hidden="1">
              <a:extLst>
                <a:ext uri="{63B3BB69-23CF-44E3-9099-C40C66FF867C}">
                  <a14:compatExt spid="_x0000_s2141"/>
                </a:ext>
                <a:ext uri="{FF2B5EF4-FFF2-40B4-BE49-F238E27FC236}">
                  <a16:creationId xmlns="" xmlns:a16="http://schemas.microsoft.com/office/drawing/2014/main" id="{00000000-0008-0000-02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04" name="正方形/長方形 103">
          <a:extLst>
            <a:ext uri="{FF2B5EF4-FFF2-40B4-BE49-F238E27FC236}">
              <a16:creationId xmlns="" xmlns:a16="http://schemas.microsoft.com/office/drawing/2014/main" id="{00000000-0008-0000-0200-000068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05" name="正方形/長方形 104">
          <a:extLst>
            <a:ext uri="{FF2B5EF4-FFF2-40B4-BE49-F238E27FC236}">
              <a16:creationId xmlns="" xmlns:a16="http://schemas.microsoft.com/office/drawing/2014/main" id="{00000000-0008-0000-0200-000069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06" name="正方形/長方形 105">
          <a:extLst>
            <a:ext uri="{FF2B5EF4-FFF2-40B4-BE49-F238E27FC236}">
              <a16:creationId xmlns="" xmlns:a16="http://schemas.microsoft.com/office/drawing/2014/main" id="{00000000-0008-0000-0200-00006A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07" name="正方形/長方形 106">
          <a:extLst>
            <a:ext uri="{FF2B5EF4-FFF2-40B4-BE49-F238E27FC236}">
              <a16:creationId xmlns="" xmlns:a16="http://schemas.microsoft.com/office/drawing/2014/main" id="{00000000-0008-0000-0200-00006B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08" name="正方形/長方形 107">
          <a:extLst>
            <a:ext uri="{FF2B5EF4-FFF2-40B4-BE49-F238E27FC236}">
              <a16:creationId xmlns="" xmlns:a16="http://schemas.microsoft.com/office/drawing/2014/main" id="{00000000-0008-0000-0200-00006C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09" name="正方形/長方形 108">
          <a:extLst>
            <a:ext uri="{FF2B5EF4-FFF2-40B4-BE49-F238E27FC236}">
              <a16:creationId xmlns="" xmlns:a16="http://schemas.microsoft.com/office/drawing/2014/main" id="{00000000-0008-0000-0200-00006D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10" name="正方形/長方形 109">
          <a:extLst>
            <a:ext uri="{FF2B5EF4-FFF2-40B4-BE49-F238E27FC236}">
              <a16:creationId xmlns="" xmlns:a16="http://schemas.microsoft.com/office/drawing/2014/main" id="{00000000-0008-0000-0200-00006E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11" name="正方形/長方形 110">
          <a:extLst>
            <a:ext uri="{FF2B5EF4-FFF2-40B4-BE49-F238E27FC236}">
              <a16:creationId xmlns="" xmlns:a16="http://schemas.microsoft.com/office/drawing/2014/main" id="{00000000-0008-0000-0200-00006F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25984</xdr:rowOff>
    </xdr:from>
    <xdr:ext cx="307731" cy="135208"/>
    <xdr:sp macro="" textlink="">
      <xdr:nvSpPr>
        <xdr:cNvPr id="112" name="正方形/長方形 111">
          <a:extLst>
            <a:ext uri="{FF2B5EF4-FFF2-40B4-BE49-F238E27FC236}">
              <a16:creationId xmlns="" xmlns:a16="http://schemas.microsoft.com/office/drawing/2014/main" id="{00000000-0008-0000-0200-000070000000}"/>
            </a:ext>
          </a:extLst>
        </xdr:cNvPr>
        <xdr:cNvSpPr/>
      </xdr:nvSpPr>
      <xdr:spPr>
        <a:xfrm>
          <a:off x="2936875" y="7114172"/>
          <a:ext cx="307731" cy="1352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(10)</a:t>
          </a:r>
          <a:endPar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0</xdr:colOff>
      <xdr:row>32</xdr:row>
      <xdr:rowOff>0</xdr:rowOff>
    </xdr:from>
    <xdr:ext cx="293077" cy="161192"/>
    <xdr:sp macro="" textlink="">
      <xdr:nvSpPr>
        <xdr:cNvPr id="113" name="正方形/長方形 112">
          <a:extLst>
            <a:ext uri="{FF2B5EF4-FFF2-40B4-BE49-F238E27FC236}">
              <a16:creationId xmlns="" xmlns:a16="http://schemas.microsoft.com/office/drawing/2014/main" id="{00000000-0008-0000-0200-000071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14" name="正方形/長方形 113">
          <a:extLst>
            <a:ext uri="{FF2B5EF4-FFF2-40B4-BE49-F238E27FC236}">
              <a16:creationId xmlns="" xmlns:a16="http://schemas.microsoft.com/office/drawing/2014/main" id="{00000000-0008-0000-0200-000072000000}"/>
            </a:ext>
          </a:extLst>
        </xdr:cNvPr>
        <xdr:cNvSpPr/>
      </xdr:nvSpPr>
      <xdr:spPr>
        <a:xfrm>
          <a:off x="4286250" y="706461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15" name="正方形/長方形 114">
          <a:extLst>
            <a:ext uri="{FF2B5EF4-FFF2-40B4-BE49-F238E27FC236}">
              <a16:creationId xmlns="" xmlns:a16="http://schemas.microsoft.com/office/drawing/2014/main" id="{00000000-0008-0000-0200-000073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16" name="正方形/長方形 115">
          <a:extLst>
            <a:ext uri="{FF2B5EF4-FFF2-40B4-BE49-F238E27FC236}">
              <a16:creationId xmlns="" xmlns:a16="http://schemas.microsoft.com/office/drawing/2014/main" id="{00000000-0008-0000-0200-000074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17" name="正方形/長方形 116">
          <a:extLst>
            <a:ext uri="{FF2B5EF4-FFF2-40B4-BE49-F238E27FC236}">
              <a16:creationId xmlns="" xmlns:a16="http://schemas.microsoft.com/office/drawing/2014/main" id="{00000000-0008-0000-0200-000075000000}"/>
            </a:ext>
          </a:extLst>
        </xdr:cNvPr>
        <xdr:cNvSpPr/>
      </xdr:nvSpPr>
      <xdr:spPr>
        <a:xfrm>
          <a:off x="4286250" y="725511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18" name="正方形/長方形 117">
          <a:extLst>
            <a:ext uri="{FF2B5EF4-FFF2-40B4-BE49-F238E27FC236}">
              <a16:creationId xmlns="" xmlns:a16="http://schemas.microsoft.com/office/drawing/2014/main" id="{00000000-0008-0000-0200-000076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19" name="正方形/長方形 118">
          <a:extLst>
            <a:ext uri="{FF2B5EF4-FFF2-40B4-BE49-F238E27FC236}">
              <a16:creationId xmlns="" xmlns:a16="http://schemas.microsoft.com/office/drawing/2014/main" id="{00000000-0008-0000-0200-000077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p>
      </xdr:txBody>
    </xdr:sp>
    <xdr:clientData/>
  </xdr:oneCellAnchor>
  <xdr:oneCellAnchor>
    <xdr:from>
      <xdr:col>29</xdr:col>
      <xdr:colOff>0</xdr:colOff>
      <xdr:row>30</xdr:row>
      <xdr:rowOff>0</xdr:rowOff>
    </xdr:from>
    <xdr:ext cx="615461" cy="192360"/>
    <xdr:sp macro="" textlink="">
      <xdr:nvSpPr>
        <xdr:cNvPr id="120" name="正方形/長方形 119">
          <a:extLst>
            <a:ext uri="{FF2B5EF4-FFF2-40B4-BE49-F238E27FC236}">
              <a16:creationId xmlns="" xmlns:a16="http://schemas.microsoft.com/office/drawing/2014/main" id="{00000000-0008-0000-0200-000078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21" name="正方形/長方形 120">
          <a:extLst>
            <a:ext uri="{FF2B5EF4-FFF2-40B4-BE49-F238E27FC236}">
              <a16:creationId xmlns="" xmlns:a16="http://schemas.microsoft.com/office/drawing/2014/main" id="{00000000-0008-0000-0200-000079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136</xdr:row>
          <xdr:rowOff>142875</xdr:rowOff>
        </xdr:from>
        <xdr:to>
          <xdr:col>21</xdr:col>
          <xdr:colOff>28575</xdr:colOff>
          <xdr:row>138</xdr:row>
          <xdr:rowOff>28575</xdr:rowOff>
        </xdr:to>
        <xdr:sp macro="" textlink="">
          <xdr:nvSpPr>
            <xdr:cNvPr id="2142" name="Check Box 94" hidden="1">
              <a:extLst>
                <a:ext uri="{63B3BB69-23CF-44E3-9099-C40C66FF867C}">
                  <a14:compatExt spid="_x0000_s2142"/>
                </a:ext>
                <a:ext uri="{FF2B5EF4-FFF2-40B4-BE49-F238E27FC236}">
                  <a16:creationId xmlns="" xmlns:a16="http://schemas.microsoft.com/office/drawing/2014/main" id="{00000000-0008-0000-02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136</xdr:row>
          <xdr:rowOff>142875</xdr:rowOff>
        </xdr:from>
        <xdr:to>
          <xdr:col>25</xdr:col>
          <xdr:colOff>28575</xdr:colOff>
          <xdr:row>138</xdr:row>
          <xdr:rowOff>28575</xdr:rowOff>
        </xdr:to>
        <xdr:sp macro="" textlink="">
          <xdr:nvSpPr>
            <xdr:cNvPr id="2143" name="Check Box 95" hidden="1">
              <a:extLst>
                <a:ext uri="{63B3BB69-23CF-44E3-9099-C40C66FF867C}">
                  <a14:compatExt spid="_x0000_s2143"/>
                </a:ext>
                <a:ext uri="{FF2B5EF4-FFF2-40B4-BE49-F238E27FC236}">
                  <a16:creationId xmlns=""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2144" name="Check Box 96" hidden="1">
              <a:extLst>
                <a:ext uri="{63B3BB69-23CF-44E3-9099-C40C66FF867C}">
                  <a14:compatExt spid="_x0000_s2144"/>
                </a:ext>
                <a:ext uri="{FF2B5EF4-FFF2-40B4-BE49-F238E27FC236}">
                  <a16:creationId xmlns=""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2145" name="Check Box 97" hidden="1">
              <a:extLst>
                <a:ext uri="{63B3BB69-23CF-44E3-9099-C40C66FF867C}">
                  <a14:compatExt spid="_x0000_s2145"/>
                </a:ext>
                <a:ext uri="{FF2B5EF4-FFF2-40B4-BE49-F238E27FC236}">
                  <a16:creationId xmlns=""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286</xdr:row>
      <xdr:rowOff>80596</xdr:rowOff>
    </xdr:from>
    <xdr:ext cx="293077" cy="192360"/>
    <xdr:sp macro="" textlink="">
      <xdr:nvSpPr>
        <xdr:cNvPr id="126" name="正方形/長方形 125">
          <a:extLst>
            <a:ext uri="{FF2B5EF4-FFF2-40B4-BE49-F238E27FC236}">
              <a16:creationId xmlns="" xmlns:a16="http://schemas.microsoft.com/office/drawing/2014/main" id="{00000000-0008-0000-0200-00007E000000}"/>
            </a:ext>
          </a:extLst>
        </xdr:cNvPr>
        <xdr:cNvSpPr/>
      </xdr:nvSpPr>
      <xdr:spPr>
        <a:xfrm>
          <a:off x="4286250" y="6452674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287</xdr:row>
      <xdr:rowOff>64477</xdr:rowOff>
    </xdr:from>
    <xdr:ext cx="293077" cy="192360"/>
    <xdr:sp macro="" textlink="">
      <xdr:nvSpPr>
        <xdr:cNvPr id="127" name="正方形/長方形 126">
          <a:extLst>
            <a:ext uri="{FF2B5EF4-FFF2-40B4-BE49-F238E27FC236}">
              <a16:creationId xmlns="" xmlns:a16="http://schemas.microsoft.com/office/drawing/2014/main" id="{00000000-0008-0000-0200-00007F000000}"/>
            </a:ext>
          </a:extLst>
        </xdr:cNvPr>
        <xdr:cNvSpPr/>
      </xdr:nvSpPr>
      <xdr:spPr>
        <a:xfrm>
          <a:off x="4438650" y="6468207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28" name="正方形/長方形 127">
          <a:extLst>
            <a:ext uri="{FF2B5EF4-FFF2-40B4-BE49-F238E27FC236}">
              <a16:creationId xmlns="" xmlns:a16="http://schemas.microsoft.com/office/drawing/2014/main" id="{00000000-0008-0000-0200-000080000000}"/>
            </a:ext>
          </a:extLst>
        </xdr:cNvPr>
        <xdr:cNvSpPr/>
      </xdr:nvSpPr>
      <xdr:spPr bwMode="auto">
        <a:xfrm>
          <a:off x="7637096" y="1710349"/>
          <a:ext cx="446246" cy="14441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210</xdr:row>
          <xdr:rowOff>152400</xdr:rowOff>
        </xdr:from>
        <xdr:to>
          <xdr:col>33</xdr:col>
          <xdr:colOff>38100</xdr:colOff>
          <xdr:row>212</xdr:row>
          <xdr:rowOff>47625</xdr:rowOff>
        </xdr:to>
        <xdr:sp macro="" textlink="">
          <xdr:nvSpPr>
            <xdr:cNvPr id="2146" name="Check Box 98" hidden="1">
              <a:extLst>
                <a:ext uri="{63B3BB69-23CF-44E3-9099-C40C66FF867C}">
                  <a14:compatExt spid="_x0000_s2146"/>
                </a:ext>
                <a:ext uri="{FF2B5EF4-FFF2-40B4-BE49-F238E27FC236}">
                  <a16:creationId xmlns="" xmlns:a16="http://schemas.microsoft.com/office/drawing/2014/main" id="{00000000-0008-0000-02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205</xdr:row>
          <xdr:rowOff>0</xdr:rowOff>
        </xdr:to>
        <xdr:grpSp>
          <xdr:nvGrpSpPr>
            <xdr:cNvPr id="130" name="Group 41">
              <a:extLst>
                <a:ext uri="{FF2B5EF4-FFF2-40B4-BE49-F238E27FC236}">
                  <a16:creationId xmlns="" xmlns:a16="http://schemas.microsoft.com/office/drawing/2014/main" id="{00000000-0008-0000-0200-000082000000}"/>
                </a:ext>
              </a:extLst>
            </xdr:cNvPr>
            <xdr:cNvGrpSpPr>
              <a:grpSpLocks/>
            </xdr:cNvGrpSpPr>
          </xdr:nvGrpSpPr>
          <xdr:grpSpPr bwMode="auto">
            <a:xfrm>
              <a:off x="857250" y="51444525"/>
              <a:ext cx="190500"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202</xdr:row>
          <xdr:rowOff>133350</xdr:rowOff>
        </xdr:from>
        <xdr:to>
          <xdr:col>33</xdr:col>
          <xdr:colOff>38100</xdr:colOff>
          <xdr:row>204</xdr:row>
          <xdr:rowOff>47625</xdr:rowOff>
        </xdr:to>
        <xdr:sp macro="" textlink="">
          <xdr:nvSpPr>
            <xdr:cNvPr id="2147" name="Check Box 99" hidden="1">
              <a:extLst>
                <a:ext uri="{63B3BB69-23CF-44E3-9099-C40C66FF867C}">
                  <a14:compatExt spid="_x0000_s2147"/>
                </a:ext>
                <a:ext uri="{FF2B5EF4-FFF2-40B4-BE49-F238E27FC236}">
                  <a16:creationId xmlns="" xmlns:a16="http://schemas.microsoft.com/office/drawing/2014/main" id="{00000000-0008-0000-02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113</xdr:row>
          <xdr:rowOff>0</xdr:rowOff>
        </xdr:from>
        <xdr:to>
          <xdr:col>5</xdr:col>
          <xdr:colOff>19050</xdr:colOff>
          <xdr:row>115</xdr:row>
          <xdr:rowOff>131884</xdr:rowOff>
        </xdr:to>
        <xdr:grpSp>
          <xdr:nvGrpSpPr>
            <xdr:cNvPr id="132" name="Group 41">
              <a:extLst>
                <a:ext uri="{FF2B5EF4-FFF2-40B4-BE49-F238E27FC236}">
                  <a16:creationId xmlns="" xmlns:a16="http://schemas.microsoft.com/office/drawing/2014/main" id="{00000000-0008-0000-0200-000084000000}"/>
                </a:ext>
              </a:extLst>
            </xdr:cNvPr>
            <xdr:cNvGrpSpPr>
              <a:grpSpLocks/>
            </xdr:cNvGrpSpPr>
          </xdr:nvGrpSpPr>
          <xdr:grpSpPr bwMode="auto">
            <a:xfrm>
              <a:off x="857250" y="26060400"/>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113</xdr:row>
          <xdr:rowOff>180975</xdr:rowOff>
        </xdr:from>
        <xdr:to>
          <xdr:col>33</xdr:col>
          <xdr:colOff>38100</xdr:colOff>
          <xdr:row>115</xdr:row>
          <xdr:rowOff>38100</xdr:rowOff>
        </xdr:to>
        <xdr:sp macro="" textlink="">
          <xdr:nvSpPr>
            <xdr:cNvPr id="2148" name="Check Box 100" hidden="1">
              <a:extLst>
                <a:ext uri="{63B3BB69-23CF-44E3-9099-C40C66FF867C}">
                  <a14:compatExt spid="_x0000_s2148"/>
                </a:ext>
                <a:ext uri="{FF2B5EF4-FFF2-40B4-BE49-F238E27FC236}">
                  <a16:creationId xmlns=""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126</xdr:row>
          <xdr:rowOff>0</xdr:rowOff>
        </xdr:from>
        <xdr:to>
          <xdr:col>5</xdr:col>
          <xdr:colOff>19050</xdr:colOff>
          <xdr:row>128</xdr:row>
          <xdr:rowOff>131884</xdr:rowOff>
        </xdr:to>
        <xdr:grpSp>
          <xdr:nvGrpSpPr>
            <xdr:cNvPr id="134" name="Group 41">
              <a:extLst>
                <a:ext uri="{FF2B5EF4-FFF2-40B4-BE49-F238E27FC236}">
                  <a16:creationId xmlns="" xmlns:a16="http://schemas.microsoft.com/office/drawing/2014/main" id="{00000000-0008-0000-0200-000086000000}"/>
                </a:ext>
              </a:extLst>
            </xdr:cNvPr>
            <xdr:cNvGrpSpPr>
              <a:grpSpLocks/>
            </xdr:cNvGrpSpPr>
          </xdr:nvGrpSpPr>
          <xdr:grpSpPr bwMode="auto">
            <a:xfrm>
              <a:off x="857250" y="30375225"/>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126</xdr:row>
          <xdr:rowOff>190500</xdr:rowOff>
        </xdr:from>
        <xdr:to>
          <xdr:col>33</xdr:col>
          <xdr:colOff>38100</xdr:colOff>
          <xdr:row>128</xdr:row>
          <xdr:rowOff>47625</xdr:rowOff>
        </xdr:to>
        <xdr:sp macro="" textlink="">
          <xdr:nvSpPr>
            <xdr:cNvPr id="2149" name="Check Box 101" hidden="1">
              <a:extLst>
                <a:ext uri="{63B3BB69-23CF-44E3-9099-C40C66FF867C}">
                  <a14:compatExt spid="_x0000_s2149"/>
                </a:ext>
                <a:ext uri="{FF2B5EF4-FFF2-40B4-BE49-F238E27FC236}">
                  <a16:creationId xmlns=""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137</xdr:row>
          <xdr:rowOff>0</xdr:rowOff>
        </xdr:from>
        <xdr:to>
          <xdr:col>5</xdr:col>
          <xdr:colOff>19050</xdr:colOff>
          <xdr:row>139</xdr:row>
          <xdr:rowOff>93784</xdr:rowOff>
        </xdr:to>
        <xdr:grpSp>
          <xdr:nvGrpSpPr>
            <xdr:cNvPr id="136" name="Group 41">
              <a:extLst>
                <a:ext uri="{FF2B5EF4-FFF2-40B4-BE49-F238E27FC236}">
                  <a16:creationId xmlns="" xmlns:a16="http://schemas.microsoft.com/office/drawing/2014/main" id="{00000000-0008-0000-0200-000088000000}"/>
                </a:ext>
              </a:extLst>
            </xdr:cNvPr>
            <xdr:cNvGrpSpPr>
              <a:grpSpLocks/>
            </xdr:cNvGrpSpPr>
          </xdr:nvGrpSpPr>
          <xdr:grpSpPr bwMode="auto">
            <a:xfrm>
              <a:off x="857250" y="33670875"/>
              <a:ext cx="190500" cy="51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137</xdr:row>
          <xdr:rowOff>180975</xdr:rowOff>
        </xdr:from>
        <xdr:to>
          <xdr:col>33</xdr:col>
          <xdr:colOff>47625</xdr:colOff>
          <xdr:row>139</xdr:row>
          <xdr:rowOff>38100</xdr:rowOff>
        </xdr:to>
        <xdr:sp macro="" textlink="">
          <xdr:nvSpPr>
            <xdr:cNvPr id="2150" name="Check Box 102" hidden="1">
              <a:extLst>
                <a:ext uri="{63B3BB69-23CF-44E3-9099-C40C66FF867C}">
                  <a14:compatExt spid="_x0000_s2150"/>
                </a:ext>
                <a:ext uri="{FF2B5EF4-FFF2-40B4-BE49-F238E27FC236}">
                  <a16:creationId xmlns=""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38" name="Group 41">
              <a:extLst>
                <a:ext uri="{FF2B5EF4-FFF2-40B4-BE49-F238E27FC236}">
                  <a16:creationId xmlns="" xmlns:a16="http://schemas.microsoft.com/office/drawing/2014/main" id="{00000000-0008-0000-0200-00008A000000}"/>
                </a:ext>
              </a:extLst>
            </xdr:cNvPr>
            <xdr:cNvGrpSpPr>
              <a:grpSpLocks/>
            </xdr:cNvGrpSpPr>
          </xdr:nvGrpSpPr>
          <xdr:grpSpPr bwMode="auto">
            <a:xfrm>
              <a:off x="857250" y="37814250"/>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152</xdr:row>
          <xdr:rowOff>180975</xdr:rowOff>
        </xdr:from>
        <xdr:to>
          <xdr:col>33</xdr:col>
          <xdr:colOff>38100</xdr:colOff>
          <xdr:row>154</xdr:row>
          <xdr:rowOff>38100</xdr:rowOff>
        </xdr:to>
        <xdr:sp macro="" textlink="">
          <xdr:nvSpPr>
            <xdr:cNvPr id="2151" name="Check Box 103" hidden="1">
              <a:extLst>
                <a:ext uri="{63B3BB69-23CF-44E3-9099-C40C66FF867C}">
                  <a14:compatExt spid="_x0000_s2151"/>
                </a:ext>
                <a:ext uri="{FF2B5EF4-FFF2-40B4-BE49-F238E27FC236}">
                  <a16:creationId xmlns=""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162</xdr:row>
          <xdr:rowOff>0</xdr:rowOff>
        </xdr:from>
        <xdr:to>
          <xdr:col>5</xdr:col>
          <xdr:colOff>19050</xdr:colOff>
          <xdr:row>164</xdr:row>
          <xdr:rowOff>131884</xdr:rowOff>
        </xdr:to>
        <xdr:grpSp>
          <xdr:nvGrpSpPr>
            <xdr:cNvPr id="140" name="Group 41">
              <a:extLst>
                <a:ext uri="{FF2B5EF4-FFF2-40B4-BE49-F238E27FC236}">
                  <a16:creationId xmlns="" xmlns:a16="http://schemas.microsoft.com/office/drawing/2014/main" id="{00000000-0008-0000-0200-00008C000000}"/>
                </a:ext>
              </a:extLst>
            </xdr:cNvPr>
            <xdr:cNvGrpSpPr>
              <a:grpSpLocks/>
            </xdr:cNvGrpSpPr>
          </xdr:nvGrpSpPr>
          <xdr:grpSpPr bwMode="auto">
            <a:xfrm>
              <a:off x="857250" y="41643300"/>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162</xdr:row>
          <xdr:rowOff>180975</xdr:rowOff>
        </xdr:from>
        <xdr:to>
          <xdr:col>33</xdr:col>
          <xdr:colOff>38100</xdr:colOff>
          <xdr:row>164</xdr:row>
          <xdr:rowOff>38100</xdr:rowOff>
        </xdr:to>
        <xdr:sp macro="" textlink="">
          <xdr:nvSpPr>
            <xdr:cNvPr id="2152" name="Check Box 104" hidden="1">
              <a:extLst>
                <a:ext uri="{63B3BB69-23CF-44E3-9099-C40C66FF867C}">
                  <a14:compatExt spid="_x0000_s2152"/>
                </a:ext>
                <a:ext uri="{FF2B5EF4-FFF2-40B4-BE49-F238E27FC236}">
                  <a16:creationId xmlns="" xmlns:a16="http://schemas.microsoft.com/office/drawing/2014/main" id="{00000000-0008-0000-02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170</xdr:row>
          <xdr:rowOff>0</xdr:rowOff>
        </xdr:from>
        <xdr:to>
          <xdr:col>5</xdr:col>
          <xdr:colOff>19050</xdr:colOff>
          <xdr:row>172</xdr:row>
          <xdr:rowOff>131884</xdr:rowOff>
        </xdr:to>
        <xdr:grpSp>
          <xdr:nvGrpSpPr>
            <xdr:cNvPr id="142" name="Group 41">
              <a:extLst>
                <a:ext uri="{FF2B5EF4-FFF2-40B4-BE49-F238E27FC236}">
                  <a16:creationId xmlns="" xmlns:a16="http://schemas.microsoft.com/office/drawing/2014/main" id="{00000000-0008-0000-0200-00008E000000}"/>
                </a:ext>
              </a:extLst>
            </xdr:cNvPr>
            <xdr:cNvGrpSpPr>
              <a:grpSpLocks/>
            </xdr:cNvGrpSpPr>
          </xdr:nvGrpSpPr>
          <xdr:grpSpPr bwMode="auto">
            <a:xfrm>
              <a:off x="857250" y="44624625"/>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170</xdr:row>
          <xdr:rowOff>180975</xdr:rowOff>
        </xdr:from>
        <xdr:to>
          <xdr:col>33</xdr:col>
          <xdr:colOff>38100</xdr:colOff>
          <xdr:row>172</xdr:row>
          <xdr:rowOff>38100</xdr:rowOff>
        </xdr:to>
        <xdr:sp macro="" textlink="">
          <xdr:nvSpPr>
            <xdr:cNvPr id="2153" name="Check Box 105" hidden="1">
              <a:extLst>
                <a:ext uri="{63B3BB69-23CF-44E3-9099-C40C66FF867C}">
                  <a14:compatExt spid="_x0000_s2153"/>
                </a:ext>
                <a:ext uri="{FF2B5EF4-FFF2-40B4-BE49-F238E27FC236}">
                  <a16:creationId xmlns="" xmlns:a16="http://schemas.microsoft.com/office/drawing/2014/main" id="{00000000-0008-0000-02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89649</xdr:colOff>
      <xdr:row>91</xdr:row>
      <xdr:rowOff>89648</xdr:rowOff>
    </xdr:from>
    <xdr:to>
      <xdr:col>33</xdr:col>
      <xdr:colOff>76200</xdr:colOff>
      <xdr:row>92</xdr:row>
      <xdr:rowOff>200305</xdr:rowOff>
    </xdr:to>
    <xdr:sp macro="" textlink="">
      <xdr:nvSpPr>
        <xdr:cNvPr id="234" name="角丸四角形吹き出し 233">
          <a:extLst>
            <a:ext uri="{FF2B5EF4-FFF2-40B4-BE49-F238E27FC236}">
              <a16:creationId xmlns="" xmlns:a16="http://schemas.microsoft.com/office/drawing/2014/main" id="{00000000-0008-0000-0200-0000EA000000}"/>
            </a:ext>
          </a:extLst>
        </xdr:cNvPr>
        <xdr:cNvSpPr/>
      </xdr:nvSpPr>
      <xdr:spPr bwMode="auto">
        <a:xfrm>
          <a:off x="4194924" y="20796998"/>
          <a:ext cx="2272551" cy="329732"/>
        </a:xfrm>
        <a:prstGeom prst="wedgeRoundRectCallout">
          <a:avLst>
            <a:gd name="adj1" fmla="val -28708"/>
            <a:gd name="adj2" fmla="val 99999"/>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en-US" altLang="ja-JP" sz="1400" b="1">
              <a:solidFill>
                <a:sysClr val="windowText" lastClr="000000"/>
              </a:solidFill>
              <a:latin typeface="HGPｺﾞｼｯｸM" panose="020B0600000000000000" pitchFamily="50" charset="-128"/>
              <a:ea typeface="HGPｺﾞｼｯｸM" panose="020B0600000000000000" pitchFamily="50" charset="-128"/>
            </a:rPr>
            <a:t>66.67</a:t>
          </a:r>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以上であることを確認</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57979</xdr:colOff>
      <xdr:row>30</xdr:row>
      <xdr:rowOff>185737</xdr:rowOff>
    </xdr:from>
    <xdr:to>
      <xdr:col>15</xdr:col>
      <xdr:colOff>66261</xdr:colOff>
      <xdr:row>31</xdr:row>
      <xdr:rowOff>74959</xdr:rowOff>
    </xdr:to>
    <xdr:sp macro="" textlink="">
      <xdr:nvSpPr>
        <xdr:cNvPr id="237" name="角丸四角形吹き出し 236">
          <a:extLst>
            <a:ext uri="{FF2B5EF4-FFF2-40B4-BE49-F238E27FC236}">
              <a16:creationId xmlns="" xmlns:a16="http://schemas.microsoft.com/office/drawing/2014/main" id="{00000000-0008-0000-0200-0000ED000000}"/>
            </a:ext>
          </a:extLst>
        </xdr:cNvPr>
        <xdr:cNvSpPr/>
      </xdr:nvSpPr>
      <xdr:spPr bwMode="auto">
        <a:xfrm>
          <a:off x="57979" y="6462712"/>
          <a:ext cx="2961032" cy="317847"/>
        </a:xfrm>
        <a:prstGeom prst="wedgeRoundRectCallout">
          <a:avLst>
            <a:gd name="adj1" fmla="val 59424"/>
            <a:gd name="adj2" fmla="val 52608"/>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latin typeface="HGPｺﾞｼｯｸM" panose="020B0600000000000000" pitchFamily="50" charset="-128"/>
              <a:ea typeface="HGPｺﾞｼｯｸM" panose="020B0600000000000000" pitchFamily="50" charset="-128"/>
            </a:rPr>
            <a:t>昨年度の加算も含めた賃金の総額</a:t>
          </a:r>
          <a:endParaRPr kumimoji="1" lang="en-US" altLang="ja-JP" sz="1400" b="1">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41413</xdr:colOff>
      <xdr:row>31</xdr:row>
      <xdr:rowOff>142874</xdr:rowOff>
    </xdr:from>
    <xdr:to>
      <xdr:col>15</xdr:col>
      <xdr:colOff>91109</xdr:colOff>
      <xdr:row>34</xdr:row>
      <xdr:rowOff>114299</xdr:rowOff>
    </xdr:to>
    <xdr:sp macro="" textlink="">
      <xdr:nvSpPr>
        <xdr:cNvPr id="239" name="角丸四角形吹き出し 238">
          <a:extLst>
            <a:ext uri="{FF2B5EF4-FFF2-40B4-BE49-F238E27FC236}">
              <a16:creationId xmlns="" xmlns:a16="http://schemas.microsoft.com/office/drawing/2014/main" id="{00000000-0008-0000-0200-0000EF000000}"/>
            </a:ext>
          </a:extLst>
        </xdr:cNvPr>
        <xdr:cNvSpPr/>
      </xdr:nvSpPr>
      <xdr:spPr bwMode="auto">
        <a:xfrm>
          <a:off x="41413" y="6848474"/>
          <a:ext cx="3002446" cy="542925"/>
        </a:xfrm>
        <a:prstGeom prst="wedgeRoundRectCallout">
          <a:avLst>
            <a:gd name="adj1" fmla="val 59524"/>
            <a:gd name="adj2" fmla="val -14253"/>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latin typeface="HGPｺﾞｼｯｸM" panose="020B0600000000000000" pitchFamily="50" charset="-128"/>
              <a:ea typeface="HGPｺﾞｼｯｸM" panose="020B0600000000000000" pitchFamily="50" charset="-128"/>
            </a:rPr>
            <a:t>昨年度の国保連お知らせの処遇改善加算総額</a:t>
          </a:r>
          <a:endParaRPr kumimoji="1" lang="en-US" altLang="ja-JP" sz="1400" b="1">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0</xdr:colOff>
      <xdr:row>34</xdr:row>
      <xdr:rowOff>180531</xdr:rowOff>
    </xdr:from>
    <xdr:to>
      <xdr:col>15</xdr:col>
      <xdr:colOff>49696</xdr:colOff>
      <xdr:row>39</xdr:row>
      <xdr:rowOff>76199</xdr:rowOff>
    </xdr:to>
    <xdr:sp macro="" textlink="">
      <xdr:nvSpPr>
        <xdr:cNvPr id="240" name="角丸四角形吹き出し 239">
          <a:extLst>
            <a:ext uri="{FF2B5EF4-FFF2-40B4-BE49-F238E27FC236}">
              <a16:creationId xmlns="" xmlns:a16="http://schemas.microsoft.com/office/drawing/2014/main" id="{00000000-0008-0000-0200-0000F0000000}"/>
            </a:ext>
          </a:extLst>
        </xdr:cNvPr>
        <xdr:cNvSpPr/>
      </xdr:nvSpPr>
      <xdr:spPr bwMode="auto">
        <a:xfrm>
          <a:off x="0" y="7457631"/>
          <a:ext cx="3002446" cy="1048193"/>
        </a:xfrm>
        <a:prstGeom prst="wedgeRoundRectCallout">
          <a:avLst>
            <a:gd name="adj1" fmla="val 61069"/>
            <a:gd name="adj2" fmla="val -77158"/>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latin typeface="HGPｺﾞｼｯｸM" panose="020B0600000000000000" pitchFamily="50" charset="-128"/>
              <a:ea typeface="HGPｺﾞｼｯｸM" panose="020B0600000000000000" pitchFamily="50" charset="-128"/>
            </a:rPr>
            <a:t>昨年度の国保連お知らせの特定加算総額の内　介護職員がもらった加算総額</a:t>
          </a:r>
          <a:endParaRPr kumimoji="1" lang="en-US" altLang="ja-JP" sz="1400" b="1">
            <a:latin typeface="HGPｺﾞｼｯｸM" panose="020B0600000000000000" pitchFamily="50" charset="-128"/>
            <a:ea typeface="HGPｺﾞｼｯｸM" panose="020B0600000000000000" pitchFamily="50" charset="-128"/>
          </a:endParaRPr>
        </a:p>
        <a:p>
          <a:pPr lvl="0" algn="l"/>
          <a:r>
            <a:rPr kumimoji="1" lang="ja-JP" altLang="en-US" sz="1400" b="1">
              <a:latin typeface="HGPｺﾞｼｯｸM" panose="020B0600000000000000" pitchFamily="50" charset="-128"/>
              <a:ea typeface="HGPｺﾞｼｯｸM" panose="020B0600000000000000" pitchFamily="50" charset="-128"/>
            </a:rPr>
            <a:t>（賃金改善の金額ではなく加算額の分）</a:t>
          </a:r>
          <a:endParaRPr kumimoji="1" lang="en-US" altLang="ja-JP" sz="1400" b="1">
            <a:latin typeface="HGPｺﾞｼｯｸM" panose="020B0600000000000000" pitchFamily="50" charset="-128"/>
            <a:ea typeface="HGPｺﾞｼｯｸM" panose="020B0600000000000000" pitchFamily="50" charset="-128"/>
          </a:endParaRPr>
        </a:p>
      </xdr:txBody>
    </xdr:sp>
    <xdr:clientData/>
  </xdr:twoCellAnchor>
  <xdr:twoCellAnchor>
    <xdr:from>
      <xdr:col>18</xdr:col>
      <xdr:colOff>173447</xdr:colOff>
      <xdr:row>34</xdr:row>
      <xdr:rowOff>261414</xdr:rowOff>
    </xdr:from>
    <xdr:to>
      <xdr:col>37</xdr:col>
      <xdr:colOff>38100</xdr:colOff>
      <xdr:row>35</xdr:row>
      <xdr:rowOff>270932</xdr:rowOff>
    </xdr:to>
    <xdr:sp macro="" textlink="">
      <xdr:nvSpPr>
        <xdr:cNvPr id="242" name="角丸四角形吹き出し 241">
          <a:extLst>
            <a:ext uri="{FF2B5EF4-FFF2-40B4-BE49-F238E27FC236}">
              <a16:creationId xmlns="" xmlns:a16="http://schemas.microsoft.com/office/drawing/2014/main" id="{00000000-0008-0000-0200-0000F2000000}"/>
            </a:ext>
          </a:extLst>
        </xdr:cNvPr>
        <xdr:cNvSpPr/>
      </xdr:nvSpPr>
      <xdr:spPr bwMode="auto">
        <a:xfrm>
          <a:off x="3697697" y="7538514"/>
          <a:ext cx="3493678" cy="295268"/>
        </a:xfrm>
        <a:prstGeom prst="wedgeRoundRectCallout">
          <a:avLst>
            <a:gd name="adj1" fmla="val -10033"/>
            <a:gd name="adj2" fmla="val -148768"/>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latin typeface="HGPｺﾞｼｯｸM" panose="020B0600000000000000" pitchFamily="50" charset="-128"/>
              <a:ea typeface="HGPｺﾞｼｯｸM" panose="020B0600000000000000" pitchFamily="50" charset="-128"/>
            </a:rPr>
            <a:t>昨年度の国保連お知らせの特定加算総額</a:t>
          </a:r>
          <a:endParaRPr kumimoji="1" lang="en-US" altLang="ja-JP" sz="1400" b="1">
            <a:latin typeface="HGPｺﾞｼｯｸM" panose="020B0600000000000000" pitchFamily="50" charset="-128"/>
            <a:ea typeface="HGPｺﾞｼｯｸM" panose="020B0600000000000000" pitchFamily="50" charset="-128"/>
          </a:endParaRPr>
        </a:p>
      </xdr:txBody>
    </xdr:sp>
    <xdr:clientData/>
  </xdr:twoCellAnchor>
  <xdr:twoCellAnchor>
    <xdr:from>
      <xdr:col>15</xdr:col>
      <xdr:colOff>9525</xdr:colOff>
      <xdr:row>51</xdr:row>
      <xdr:rowOff>142875</xdr:rowOff>
    </xdr:from>
    <xdr:to>
      <xdr:col>36</xdr:col>
      <xdr:colOff>85725</xdr:colOff>
      <xdr:row>54</xdr:row>
      <xdr:rowOff>43482</xdr:rowOff>
    </xdr:to>
    <xdr:sp macro="" textlink="">
      <xdr:nvSpPr>
        <xdr:cNvPr id="243" name="角丸四角形吹き出し 242">
          <a:extLst>
            <a:ext uri="{FF2B5EF4-FFF2-40B4-BE49-F238E27FC236}">
              <a16:creationId xmlns="" xmlns:a16="http://schemas.microsoft.com/office/drawing/2014/main" id="{00000000-0008-0000-0200-0000F3000000}"/>
            </a:ext>
          </a:extLst>
        </xdr:cNvPr>
        <xdr:cNvSpPr/>
      </xdr:nvSpPr>
      <xdr:spPr bwMode="auto">
        <a:xfrm>
          <a:off x="2962275" y="11525250"/>
          <a:ext cx="4086225" cy="548307"/>
        </a:xfrm>
        <a:prstGeom prst="wedgeRoundRectCallout">
          <a:avLst>
            <a:gd name="adj1" fmla="val -20614"/>
            <a:gd name="adj2" fmla="val 77406"/>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介護職員等に賃金改善を実施する期間を記載</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（加算の算定期間・国保連からの入金期間ではない）</a:t>
          </a:r>
        </a:p>
      </xdr:txBody>
    </xdr:sp>
    <xdr:clientData/>
  </xdr:twoCellAnchor>
  <xdr:twoCellAnchor>
    <xdr:from>
      <xdr:col>3</xdr:col>
      <xdr:colOff>40034</xdr:colOff>
      <xdr:row>60</xdr:row>
      <xdr:rowOff>85725</xdr:rowOff>
    </xdr:from>
    <xdr:to>
      <xdr:col>17</xdr:col>
      <xdr:colOff>55909</xdr:colOff>
      <xdr:row>63</xdr:row>
      <xdr:rowOff>47625</xdr:rowOff>
    </xdr:to>
    <xdr:sp macro="" textlink="">
      <xdr:nvSpPr>
        <xdr:cNvPr id="248" name="角丸四角形吹き出し 247">
          <a:extLst>
            <a:ext uri="{FF2B5EF4-FFF2-40B4-BE49-F238E27FC236}">
              <a16:creationId xmlns="" xmlns:a16="http://schemas.microsoft.com/office/drawing/2014/main" id="{00000000-0008-0000-0200-0000F8000000}"/>
            </a:ext>
          </a:extLst>
        </xdr:cNvPr>
        <xdr:cNvSpPr/>
      </xdr:nvSpPr>
      <xdr:spPr bwMode="auto">
        <a:xfrm>
          <a:off x="649634" y="13239750"/>
          <a:ext cx="2740025" cy="838200"/>
        </a:xfrm>
        <a:prstGeom prst="wedgeRoundRectCallout">
          <a:avLst>
            <a:gd name="adj1" fmla="val 58976"/>
            <a:gd name="adj2" fmla="val 57824"/>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latin typeface="HGPｺﾞｼｯｸM" panose="020B0600000000000000" pitchFamily="50" charset="-128"/>
              <a:ea typeface="HGPｺﾞｼｯｸM" panose="020B0600000000000000" pitchFamily="50" charset="-128"/>
            </a:rPr>
            <a:t>昨年度の処遇改善加算、特定加算、ベースアップ加算を含めない賃金の金額</a:t>
          </a:r>
          <a:endParaRPr kumimoji="1" lang="en-US" altLang="ja-JP" sz="1400" b="1">
            <a:latin typeface="HGPｺﾞｼｯｸM" panose="020B0600000000000000" pitchFamily="50" charset="-128"/>
            <a:ea typeface="HGPｺﾞｼｯｸM" panose="020B0600000000000000" pitchFamily="50" charset="-128"/>
          </a:endParaRPr>
        </a:p>
      </xdr:txBody>
    </xdr:sp>
    <xdr:clientData/>
  </xdr:twoCellAnchor>
  <xdr:twoCellAnchor>
    <xdr:from>
      <xdr:col>8</xdr:col>
      <xdr:colOff>89038</xdr:colOff>
      <xdr:row>63</xdr:row>
      <xdr:rowOff>122168</xdr:rowOff>
    </xdr:from>
    <xdr:to>
      <xdr:col>17</xdr:col>
      <xdr:colOff>31060</xdr:colOff>
      <xdr:row>64</xdr:row>
      <xdr:rowOff>111125</xdr:rowOff>
    </xdr:to>
    <xdr:sp macro="" textlink="">
      <xdr:nvSpPr>
        <xdr:cNvPr id="249" name="角丸四角形吹き出し 248">
          <a:extLst>
            <a:ext uri="{FF2B5EF4-FFF2-40B4-BE49-F238E27FC236}">
              <a16:creationId xmlns="" xmlns:a16="http://schemas.microsoft.com/office/drawing/2014/main" id="{00000000-0008-0000-0200-0000F9000000}"/>
            </a:ext>
          </a:extLst>
        </xdr:cNvPr>
        <xdr:cNvSpPr/>
      </xdr:nvSpPr>
      <xdr:spPr bwMode="auto">
        <a:xfrm>
          <a:off x="1692413" y="13949293"/>
          <a:ext cx="1656522" cy="274707"/>
        </a:xfrm>
        <a:prstGeom prst="wedgeRoundRectCallout">
          <a:avLst>
            <a:gd name="adj1" fmla="val 66976"/>
            <a:gd name="adj2" fmla="val 35324"/>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latin typeface="HGPｺﾞｼｯｸM" panose="020B0600000000000000" pitchFamily="50" charset="-128"/>
              <a:ea typeface="HGPｺﾞｼｯｸM" panose="020B0600000000000000" pitchFamily="50" charset="-128"/>
            </a:rPr>
            <a:t>年間の常勤換算数</a:t>
          </a:r>
          <a:endParaRPr kumimoji="1" lang="en-US" altLang="ja-JP" sz="1400" b="1">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146326</xdr:colOff>
      <xdr:row>64</xdr:row>
      <xdr:rowOff>181872</xdr:rowOff>
    </xdr:from>
    <xdr:to>
      <xdr:col>17</xdr:col>
      <xdr:colOff>63500</xdr:colOff>
      <xdr:row>65</xdr:row>
      <xdr:rowOff>182563</xdr:rowOff>
    </xdr:to>
    <xdr:sp macro="" textlink="">
      <xdr:nvSpPr>
        <xdr:cNvPr id="250" name="角丸四角形吹き出し 249">
          <a:extLst>
            <a:ext uri="{FF2B5EF4-FFF2-40B4-BE49-F238E27FC236}">
              <a16:creationId xmlns="" xmlns:a16="http://schemas.microsoft.com/office/drawing/2014/main" id="{00000000-0008-0000-0200-0000FA000000}"/>
            </a:ext>
          </a:extLst>
        </xdr:cNvPr>
        <xdr:cNvSpPr/>
      </xdr:nvSpPr>
      <xdr:spPr bwMode="auto">
        <a:xfrm>
          <a:off x="749576" y="14294747"/>
          <a:ext cx="2631799" cy="286441"/>
        </a:xfrm>
        <a:prstGeom prst="wedgeRoundRectCallout">
          <a:avLst>
            <a:gd name="adj1" fmla="val 61727"/>
            <a:gd name="adj2" fmla="val 15324"/>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latin typeface="HGPｺﾞｼｯｸM" panose="020B0600000000000000" pitchFamily="50" charset="-128"/>
              <a:ea typeface="HGPｺﾞｼｯｸM" panose="020B0600000000000000" pitchFamily="50" charset="-128"/>
            </a:rPr>
            <a:t>１ヶ月あたりの平均常勤換算数</a:t>
          </a:r>
          <a:endParaRPr kumimoji="1" lang="en-US" altLang="ja-JP" sz="1400" b="1">
            <a:latin typeface="HGPｺﾞｼｯｸM" panose="020B0600000000000000" pitchFamily="50" charset="-128"/>
            <a:ea typeface="HGPｺﾞｼｯｸM" panose="020B0600000000000000" pitchFamily="50" charset="-128"/>
          </a:endParaRPr>
        </a:p>
      </xdr:txBody>
    </xdr:sp>
    <xdr:clientData/>
  </xdr:twoCellAnchor>
  <xdr:twoCellAnchor>
    <xdr:from>
      <xdr:col>5</xdr:col>
      <xdr:colOff>7245</xdr:colOff>
      <xdr:row>65</xdr:row>
      <xdr:rowOff>257452</xdr:rowOff>
    </xdr:from>
    <xdr:to>
      <xdr:col>17</xdr:col>
      <xdr:colOff>47968</xdr:colOff>
      <xdr:row>66</xdr:row>
      <xdr:rowOff>238126</xdr:rowOff>
    </xdr:to>
    <xdr:sp macro="" textlink="">
      <xdr:nvSpPr>
        <xdr:cNvPr id="251" name="角丸四角形吹き出し 250">
          <a:extLst>
            <a:ext uri="{FF2B5EF4-FFF2-40B4-BE49-F238E27FC236}">
              <a16:creationId xmlns="" xmlns:a16="http://schemas.microsoft.com/office/drawing/2014/main" id="{00000000-0008-0000-0200-0000FB000000}"/>
            </a:ext>
          </a:extLst>
        </xdr:cNvPr>
        <xdr:cNvSpPr/>
      </xdr:nvSpPr>
      <xdr:spPr bwMode="auto">
        <a:xfrm>
          <a:off x="1023245" y="14656077"/>
          <a:ext cx="2342598" cy="266424"/>
        </a:xfrm>
        <a:prstGeom prst="wedgeRoundRectCallout">
          <a:avLst>
            <a:gd name="adj1" fmla="val 63996"/>
            <a:gd name="adj2" fmla="val 8200"/>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latin typeface="HGPｺﾞｼｯｸM" panose="020B0600000000000000" pitchFamily="50" charset="-128"/>
              <a:ea typeface="HGPｺﾞｼｯｸM" panose="020B0600000000000000" pitchFamily="50" charset="-128"/>
            </a:rPr>
            <a:t>１ヶ月あたりの平均賃金額</a:t>
          </a:r>
          <a:endParaRPr kumimoji="1" lang="en-US" altLang="ja-JP" sz="1400" b="1">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85725</xdr:colOff>
      <xdr:row>68</xdr:row>
      <xdr:rowOff>100083</xdr:rowOff>
    </xdr:from>
    <xdr:to>
      <xdr:col>17</xdr:col>
      <xdr:colOff>41067</xdr:colOff>
      <xdr:row>70</xdr:row>
      <xdr:rowOff>119066</xdr:rowOff>
    </xdr:to>
    <xdr:sp macro="" textlink="">
      <xdr:nvSpPr>
        <xdr:cNvPr id="252" name="角丸四角形吹き出し 251">
          <a:extLst>
            <a:ext uri="{FF2B5EF4-FFF2-40B4-BE49-F238E27FC236}">
              <a16:creationId xmlns="" xmlns:a16="http://schemas.microsoft.com/office/drawing/2014/main" id="{00000000-0008-0000-0200-0000FC000000}"/>
            </a:ext>
          </a:extLst>
        </xdr:cNvPr>
        <xdr:cNvSpPr/>
      </xdr:nvSpPr>
      <xdr:spPr bwMode="auto">
        <a:xfrm>
          <a:off x="1323975" y="15502008"/>
          <a:ext cx="2050842" cy="476183"/>
        </a:xfrm>
        <a:prstGeom prst="wedgeRoundRectCallout">
          <a:avLst>
            <a:gd name="adj1" fmla="val 79572"/>
            <a:gd name="adj2" fmla="val 72235"/>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latin typeface="HGPｺﾞｼｯｸM" panose="020B0600000000000000" pitchFamily="50" charset="-128"/>
              <a:ea typeface="HGPｺﾞｼｯｸM" panose="020B0600000000000000" pitchFamily="50" charset="-128"/>
            </a:rPr>
            <a:t>グループの１ヶ月当たりの</a:t>
          </a:r>
          <a:endParaRPr kumimoji="1" lang="en-US" altLang="ja-JP" sz="1400" b="1">
            <a:latin typeface="HGPｺﾞｼｯｸM" panose="020B0600000000000000" pitchFamily="50" charset="-128"/>
            <a:ea typeface="HGPｺﾞｼｯｸM" panose="020B0600000000000000" pitchFamily="50" charset="-128"/>
          </a:endParaRPr>
        </a:p>
        <a:p>
          <a:pPr lvl="0" algn="l"/>
          <a:r>
            <a:rPr kumimoji="1" lang="ja-JP" altLang="en-US" sz="1400" b="1">
              <a:latin typeface="HGPｺﾞｼｯｸM" panose="020B0600000000000000" pitchFamily="50" charset="-128"/>
              <a:ea typeface="HGPｺﾞｼｯｸM" panose="020B0600000000000000" pitchFamily="50" charset="-128"/>
            </a:rPr>
            <a:t>平均加算配分額</a:t>
          </a:r>
          <a:endParaRPr kumimoji="1" lang="en-US" altLang="ja-JP" sz="1400" b="1">
            <a:latin typeface="HGPｺﾞｼｯｸM" panose="020B0600000000000000" pitchFamily="50" charset="-128"/>
            <a:ea typeface="HGPｺﾞｼｯｸM" panose="020B0600000000000000" pitchFamily="50" charset="-128"/>
          </a:endParaRPr>
        </a:p>
      </xdr:txBody>
    </xdr:sp>
    <xdr:clientData/>
  </xdr:twoCellAnchor>
  <xdr:twoCellAnchor>
    <xdr:from>
      <xdr:col>4</xdr:col>
      <xdr:colOff>99736</xdr:colOff>
      <xdr:row>70</xdr:row>
      <xdr:rowOff>191886</xdr:rowOff>
    </xdr:from>
    <xdr:to>
      <xdr:col>17</xdr:col>
      <xdr:colOff>25193</xdr:colOff>
      <xdr:row>72</xdr:row>
      <xdr:rowOff>15879</xdr:rowOff>
    </xdr:to>
    <xdr:sp macro="" textlink="">
      <xdr:nvSpPr>
        <xdr:cNvPr id="254" name="角丸四角形吹き出し 253">
          <a:extLst>
            <a:ext uri="{FF2B5EF4-FFF2-40B4-BE49-F238E27FC236}">
              <a16:creationId xmlns="" xmlns:a16="http://schemas.microsoft.com/office/drawing/2014/main" id="{00000000-0008-0000-0200-0000FE000000}"/>
            </a:ext>
          </a:extLst>
        </xdr:cNvPr>
        <xdr:cNvSpPr/>
      </xdr:nvSpPr>
      <xdr:spPr bwMode="auto">
        <a:xfrm>
          <a:off x="928971" y="16081827"/>
          <a:ext cx="2446781" cy="272228"/>
        </a:xfrm>
        <a:prstGeom prst="wedgeRoundRectCallout">
          <a:avLst>
            <a:gd name="adj1" fmla="val 60567"/>
            <a:gd name="adj2" fmla="val 55399"/>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latin typeface="HGPｺﾞｼｯｸM" panose="020B0600000000000000" pitchFamily="50" charset="-128"/>
              <a:ea typeface="HGPｺﾞｼｯｸM" panose="020B0600000000000000" pitchFamily="50" charset="-128"/>
            </a:rPr>
            <a:t>グループの年間の加算配分額</a:t>
          </a:r>
          <a:endParaRPr kumimoji="1" lang="en-US" altLang="ja-JP" sz="1400" b="1">
            <a:latin typeface="HGPｺﾞｼｯｸM" panose="020B0600000000000000" pitchFamily="50" charset="-128"/>
            <a:ea typeface="HGPｺﾞｼｯｸM" panose="020B0600000000000000" pitchFamily="50" charset="-128"/>
          </a:endParaRPr>
        </a:p>
      </xdr:txBody>
    </xdr:sp>
    <xdr:clientData/>
  </xdr:twoCellAnchor>
  <xdr:twoCellAnchor>
    <xdr:from>
      <xdr:col>4</xdr:col>
      <xdr:colOff>162486</xdr:colOff>
      <xdr:row>73</xdr:row>
      <xdr:rowOff>126455</xdr:rowOff>
    </xdr:from>
    <xdr:to>
      <xdr:col>16</xdr:col>
      <xdr:colOff>37901</xdr:colOff>
      <xdr:row>74</xdr:row>
      <xdr:rowOff>192369</xdr:rowOff>
    </xdr:to>
    <xdr:sp macro="" textlink="">
      <xdr:nvSpPr>
        <xdr:cNvPr id="255" name="角丸四角形吹き出し 254">
          <a:extLst>
            <a:ext uri="{FF2B5EF4-FFF2-40B4-BE49-F238E27FC236}">
              <a16:creationId xmlns="" xmlns:a16="http://schemas.microsoft.com/office/drawing/2014/main" id="{00000000-0008-0000-0200-0000FF000000}"/>
            </a:ext>
          </a:extLst>
        </xdr:cNvPr>
        <xdr:cNvSpPr/>
      </xdr:nvSpPr>
      <xdr:spPr bwMode="auto">
        <a:xfrm>
          <a:off x="991721" y="16688749"/>
          <a:ext cx="2206239" cy="290032"/>
        </a:xfrm>
        <a:prstGeom prst="wedgeRoundRectCallout">
          <a:avLst>
            <a:gd name="adj1" fmla="val 33126"/>
            <a:gd name="adj2" fmla="val -84167"/>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latin typeface="HGPｺﾞｼｯｸM" panose="020B0600000000000000" pitchFamily="50" charset="-128"/>
              <a:ea typeface="HGPｺﾞｼｯｸM" panose="020B0600000000000000" pitchFamily="50" charset="-128"/>
            </a:rPr>
            <a:t>年間の特定加算総額概算</a:t>
          </a:r>
          <a:endParaRPr kumimoji="1" lang="en-US" altLang="ja-JP" sz="1400" b="1">
            <a:latin typeface="HGPｺﾞｼｯｸM" panose="020B0600000000000000" pitchFamily="50" charset="-128"/>
            <a:ea typeface="HGPｺﾞｼｯｸM" panose="020B0600000000000000" pitchFamily="50" charset="-128"/>
          </a:endParaRPr>
        </a:p>
      </xdr:txBody>
    </xdr:sp>
    <xdr:clientData/>
  </xdr:twoCellAnchor>
  <xdr:twoCellAnchor>
    <xdr:from>
      <xdr:col>4</xdr:col>
      <xdr:colOff>198783</xdr:colOff>
      <xdr:row>77</xdr:row>
      <xdr:rowOff>119854</xdr:rowOff>
    </xdr:from>
    <xdr:to>
      <xdr:col>21</xdr:col>
      <xdr:colOff>89647</xdr:colOff>
      <xdr:row>79</xdr:row>
      <xdr:rowOff>134471</xdr:rowOff>
    </xdr:to>
    <xdr:sp macro="" textlink="">
      <xdr:nvSpPr>
        <xdr:cNvPr id="257" name="角丸四角形吹き出し 256">
          <a:extLst>
            <a:ext uri="{FF2B5EF4-FFF2-40B4-BE49-F238E27FC236}">
              <a16:creationId xmlns="" xmlns:a16="http://schemas.microsoft.com/office/drawing/2014/main" id="{00000000-0008-0000-0200-000001010000}"/>
            </a:ext>
          </a:extLst>
        </xdr:cNvPr>
        <xdr:cNvSpPr/>
      </xdr:nvSpPr>
      <xdr:spPr bwMode="auto">
        <a:xfrm>
          <a:off x="1028018" y="17567413"/>
          <a:ext cx="3185394" cy="418029"/>
        </a:xfrm>
        <a:prstGeom prst="wedgeRoundRectCallout">
          <a:avLst>
            <a:gd name="adj1" fmla="val -61285"/>
            <a:gd name="adj2" fmla="val -28030"/>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en-US" altLang="ja-JP" sz="1400" b="1">
              <a:latin typeface="HGPｺﾞｼｯｸM" panose="020B0600000000000000" pitchFamily="50" charset="-128"/>
              <a:ea typeface="HGPｺﾞｼｯｸM" panose="020B0600000000000000" pitchFamily="50" charset="-128"/>
            </a:rPr>
            <a:t>0</a:t>
          </a:r>
          <a:r>
            <a:rPr kumimoji="1" lang="ja-JP" altLang="en-US" sz="1400" b="1">
              <a:latin typeface="HGPｺﾞｼｯｸM" panose="020B0600000000000000" pitchFamily="50" charset="-128"/>
              <a:ea typeface="HGPｺﾞｼｯｸM" panose="020B0600000000000000" pitchFamily="50" charset="-128"/>
            </a:rPr>
            <a:t>人の場合は、当てはまるものにチェック</a:t>
          </a:r>
          <a:endParaRPr kumimoji="1" lang="en-US" altLang="ja-JP" sz="1400" b="1">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164727</xdr:colOff>
      <xdr:row>21</xdr:row>
      <xdr:rowOff>76199</xdr:rowOff>
    </xdr:from>
    <xdr:to>
      <xdr:col>17</xdr:col>
      <xdr:colOff>57150</xdr:colOff>
      <xdr:row>27</xdr:row>
      <xdr:rowOff>9525</xdr:rowOff>
    </xdr:to>
    <xdr:sp macro="" textlink="">
      <xdr:nvSpPr>
        <xdr:cNvPr id="167" name="角丸四角形吹き出し 166">
          <a:extLst>
            <a:ext uri="{FF2B5EF4-FFF2-40B4-BE49-F238E27FC236}">
              <a16:creationId xmlns="" xmlns:a16="http://schemas.microsoft.com/office/drawing/2014/main" id="{00000000-0008-0000-0200-0000A7000000}"/>
            </a:ext>
          </a:extLst>
        </xdr:cNvPr>
        <xdr:cNvSpPr/>
      </xdr:nvSpPr>
      <xdr:spPr bwMode="auto">
        <a:xfrm>
          <a:off x="164727" y="4086224"/>
          <a:ext cx="3226173" cy="1457326"/>
        </a:xfrm>
        <a:prstGeom prst="wedgeRoundRectCallout">
          <a:avLst>
            <a:gd name="adj1" fmla="val 42101"/>
            <a:gd name="adj2" fmla="val 72360"/>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wrap="square" lIns="72000" tIns="0" rIns="0" bIns="0" spcCol="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800" b="1" kern="1200">
              <a:solidFill>
                <a:srgbClr val="FF0000"/>
              </a:solidFill>
              <a:effectLst/>
              <a:latin typeface="+mn-lt"/>
              <a:ea typeface="+mn-ea"/>
              <a:cs typeface="+mn-cs"/>
            </a:rPr>
            <a:t>注意</a:t>
          </a:r>
          <a:r>
            <a:rPr kumimoji="1" lang="en-US" altLang="ja-JP" sz="1800" b="1" kern="1200">
              <a:solidFill>
                <a:srgbClr val="FF0000"/>
              </a:solidFill>
              <a:effectLst/>
              <a:latin typeface="+mn-lt"/>
              <a:ea typeface="+mn-ea"/>
              <a:cs typeface="+mn-cs"/>
            </a:rPr>
            <a:t>‼</a:t>
          </a:r>
          <a:r>
            <a:rPr kumimoji="1" lang="ja-JP" altLang="ja-JP" sz="1800" b="1" kern="1200">
              <a:solidFill>
                <a:srgbClr val="FF0000"/>
              </a:solidFill>
              <a:effectLst/>
              <a:latin typeface="+mn-lt"/>
              <a:ea typeface="+mn-ea"/>
              <a:cs typeface="+mn-cs"/>
            </a:rPr>
            <a:t> 白枠には</a:t>
          </a:r>
          <a:r>
            <a:rPr kumimoji="1" lang="ja-JP" altLang="en-US" sz="1800" b="1" kern="1200">
              <a:solidFill>
                <a:srgbClr val="FF0000"/>
              </a:solidFill>
              <a:effectLst/>
              <a:latin typeface="+mn-lt"/>
              <a:ea typeface="+mn-ea"/>
              <a:cs typeface="+mn-cs"/>
            </a:rPr>
            <a:t>入力</a:t>
          </a:r>
          <a:r>
            <a:rPr kumimoji="1" lang="ja-JP" altLang="ja-JP" sz="1800" b="1" kern="1200">
              <a:solidFill>
                <a:srgbClr val="FF0000"/>
              </a:solidFill>
              <a:effectLst/>
              <a:latin typeface="+mn-lt"/>
              <a:ea typeface="+mn-ea"/>
              <a:cs typeface="+mn-cs"/>
            </a:rPr>
            <a:t>しない</a:t>
          </a:r>
          <a:endParaRPr kumimoji="1" lang="en-US" altLang="ja-JP" sz="1400" b="1">
            <a:solidFill>
              <a:srgbClr val="FF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訂正する時は、基本情報入力シートに戻り、</a:t>
          </a:r>
          <a:r>
            <a:rPr kumimoji="1" lang="en-US" altLang="ja-JP" sz="1400" b="1">
              <a:solidFill>
                <a:sysClr val="windowText" lastClr="000000"/>
              </a:solidFill>
              <a:latin typeface="HGPｺﾞｼｯｸM" panose="020B0600000000000000" pitchFamily="50" charset="-128"/>
              <a:ea typeface="HGPｺﾞｼｯｸM" panose="020B0600000000000000" pitchFamily="50" charset="-128"/>
            </a:rPr>
            <a:t>2-2</a:t>
          </a:r>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a:t>
          </a:r>
          <a:r>
            <a:rPr kumimoji="1" lang="en-US" altLang="ja-JP" sz="1400" b="1">
              <a:solidFill>
                <a:sysClr val="windowText" lastClr="000000"/>
              </a:solidFill>
              <a:latin typeface="HGPｺﾞｼｯｸM" panose="020B0600000000000000" pitchFamily="50" charset="-128"/>
              <a:ea typeface="HGPｺﾞｼｯｸM" panose="020B0600000000000000" pitchFamily="50" charset="-128"/>
            </a:rPr>
            <a:t>2-3</a:t>
          </a:r>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a:t>
          </a:r>
          <a:r>
            <a:rPr kumimoji="1" lang="en-US" altLang="ja-JP" sz="1400" b="1">
              <a:solidFill>
                <a:sysClr val="windowText" lastClr="000000"/>
              </a:solidFill>
              <a:latin typeface="HGPｺﾞｼｯｸM" panose="020B0600000000000000" pitchFamily="50" charset="-128"/>
              <a:ea typeface="HGPｺﾞｼｯｸM" panose="020B0600000000000000" pitchFamily="50" charset="-128"/>
            </a:rPr>
            <a:t>2-4</a:t>
          </a:r>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の色付きセルの順に行う。訂正内容が本欄に反映されているかを確認する。</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18</xdr:col>
      <xdr:colOff>38099</xdr:colOff>
      <xdr:row>114</xdr:row>
      <xdr:rowOff>52107</xdr:rowOff>
    </xdr:from>
    <xdr:to>
      <xdr:col>31</xdr:col>
      <xdr:colOff>22409</xdr:colOff>
      <xdr:row>117</xdr:row>
      <xdr:rowOff>318807</xdr:rowOff>
    </xdr:to>
    <xdr:sp macro="" textlink="">
      <xdr:nvSpPr>
        <xdr:cNvPr id="170" name="角丸四角形吹き出し 169">
          <a:extLst>
            <a:ext uri="{FF2B5EF4-FFF2-40B4-BE49-F238E27FC236}">
              <a16:creationId xmlns="" xmlns:a16="http://schemas.microsoft.com/office/drawing/2014/main" id="{00000000-0008-0000-0200-0000AA000000}"/>
            </a:ext>
          </a:extLst>
        </xdr:cNvPr>
        <xdr:cNvSpPr/>
      </xdr:nvSpPr>
      <xdr:spPr bwMode="auto">
        <a:xfrm>
          <a:off x="3562349" y="26341107"/>
          <a:ext cx="2470335" cy="819150"/>
        </a:xfrm>
        <a:prstGeom prst="wedgeRoundRectCallout">
          <a:avLst>
            <a:gd name="adj1" fmla="val 57747"/>
            <a:gd name="adj2" fmla="val -43252"/>
            <a:gd name="adj3" fmla="val 16667"/>
          </a:avLst>
        </a:prstGeom>
        <a:solidFill>
          <a:srgbClr val="FFCCCC"/>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昨年度と変更がない場合、</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「変更なし」にチェックの上、</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昨年と同じ内容を記載すること</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14</xdr:col>
      <xdr:colOff>1</xdr:colOff>
      <xdr:row>105</xdr:row>
      <xdr:rowOff>47625</xdr:rowOff>
    </xdr:from>
    <xdr:to>
      <xdr:col>26</xdr:col>
      <xdr:colOff>85725</xdr:colOff>
      <xdr:row>106</xdr:row>
      <xdr:rowOff>180975</xdr:rowOff>
    </xdr:to>
    <xdr:sp macro="" textlink="">
      <xdr:nvSpPr>
        <xdr:cNvPr id="176" name="角丸四角形吹き出し 175">
          <a:extLst>
            <a:ext uri="{FF2B5EF4-FFF2-40B4-BE49-F238E27FC236}">
              <a16:creationId xmlns="" xmlns:a16="http://schemas.microsoft.com/office/drawing/2014/main" id="{00000000-0008-0000-0200-0000B0000000}"/>
            </a:ext>
          </a:extLst>
        </xdr:cNvPr>
        <xdr:cNvSpPr/>
      </xdr:nvSpPr>
      <xdr:spPr bwMode="auto">
        <a:xfrm>
          <a:off x="2762251" y="23260050"/>
          <a:ext cx="2381249" cy="361950"/>
        </a:xfrm>
        <a:prstGeom prst="wedgeRoundRectCallout">
          <a:avLst>
            <a:gd name="adj1" fmla="val -24581"/>
            <a:gd name="adj2" fmla="val 77988"/>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当てはまるものすべてチェック</a:t>
          </a:r>
        </a:p>
      </xdr:txBody>
    </xdr:sp>
    <xdr:clientData/>
  </xdr:twoCellAnchor>
  <xdr:twoCellAnchor>
    <xdr:from>
      <xdr:col>20</xdr:col>
      <xdr:colOff>99173</xdr:colOff>
      <xdr:row>109</xdr:row>
      <xdr:rowOff>54348</xdr:rowOff>
    </xdr:from>
    <xdr:to>
      <xdr:col>31</xdr:col>
      <xdr:colOff>19051</xdr:colOff>
      <xdr:row>110</xdr:row>
      <xdr:rowOff>187697</xdr:rowOff>
    </xdr:to>
    <xdr:sp macro="" textlink="">
      <xdr:nvSpPr>
        <xdr:cNvPr id="177" name="角丸四角形吹き出し 176">
          <a:extLst>
            <a:ext uri="{FF2B5EF4-FFF2-40B4-BE49-F238E27FC236}">
              <a16:creationId xmlns="" xmlns:a16="http://schemas.microsoft.com/office/drawing/2014/main" id="{00000000-0008-0000-0200-0000B1000000}"/>
            </a:ext>
          </a:extLst>
        </xdr:cNvPr>
        <xdr:cNvSpPr/>
      </xdr:nvSpPr>
      <xdr:spPr bwMode="auto">
        <a:xfrm>
          <a:off x="4013948" y="24266898"/>
          <a:ext cx="2015378" cy="361949"/>
        </a:xfrm>
        <a:prstGeom prst="wedgeRoundRectCallout">
          <a:avLst>
            <a:gd name="adj1" fmla="val -77651"/>
            <a:gd name="adj2" fmla="val -24643"/>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当てはまるものにチェック</a:t>
          </a:r>
        </a:p>
      </xdr:txBody>
    </xdr:sp>
    <xdr:clientData/>
  </xdr:twoCellAnchor>
  <xdr:twoCellAnchor>
    <xdr:from>
      <xdr:col>20</xdr:col>
      <xdr:colOff>145677</xdr:colOff>
      <xdr:row>117</xdr:row>
      <xdr:rowOff>628650</xdr:rowOff>
    </xdr:from>
    <xdr:to>
      <xdr:col>34</xdr:col>
      <xdr:colOff>1</xdr:colOff>
      <xdr:row>118</xdr:row>
      <xdr:rowOff>9525</xdr:rowOff>
    </xdr:to>
    <xdr:sp macro="" textlink="">
      <xdr:nvSpPr>
        <xdr:cNvPr id="180" name="角丸四角形吹き出し 179">
          <a:extLst>
            <a:ext uri="{FF2B5EF4-FFF2-40B4-BE49-F238E27FC236}">
              <a16:creationId xmlns="" xmlns:a16="http://schemas.microsoft.com/office/drawing/2014/main" id="{00000000-0008-0000-0200-0000B4000000}"/>
            </a:ext>
          </a:extLst>
        </xdr:cNvPr>
        <xdr:cNvSpPr/>
      </xdr:nvSpPr>
      <xdr:spPr bwMode="auto">
        <a:xfrm>
          <a:off x="4078942" y="27477944"/>
          <a:ext cx="2521324" cy="366993"/>
        </a:xfrm>
        <a:prstGeom prst="wedgeRoundRectCallout">
          <a:avLst>
            <a:gd name="adj1" fmla="val -34708"/>
            <a:gd name="adj2" fmla="val 85883"/>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当てはまるものすべてにチェック</a:t>
          </a:r>
        </a:p>
      </xdr:txBody>
    </xdr:sp>
    <xdr:clientData/>
  </xdr:twoCellAnchor>
  <xdr:twoCellAnchor>
    <xdr:from>
      <xdr:col>20</xdr:col>
      <xdr:colOff>5602</xdr:colOff>
      <xdr:row>120</xdr:row>
      <xdr:rowOff>198860</xdr:rowOff>
    </xdr:from>
    <xdr:to>
      <xdr:col>33</xdr:col>
      <xdr:colOff>78441</xdr:colOff>
      <xdr:row>122</xdr:row>
      <xdr:rowOff>55999</xdr:rowOff>
    </xdr:to>
    <xdr:sp macro="" textlink="">
      <xdr:nvSpPr>
        <xdr:cNvPr id="182" name="角丸四角形吹き出し 181">
          <a:extLst>
            <a:ext uri="{FF2B5EF4-FFF2-40B4-BE49-F238E27FC236}">
              <a16:creationId xmlns="" xmlns:a16="http://schemas.microsoft.com/office/drawing/2014/main" id="{00000000-0008-0000-0200-0000B6000000}"/>
            </a:ext>
          </a:extLst>
        </xdr:cNvPr>
        <xdr:cNvSpPr/>
      </xdr:nvSpPr>
      <xdr:spPr bwMode="auto">
        <a:xfrm>
          <a:off x="3938867" y="28426478"/>
          <a:ext cx="2549339" cy="361403"/>
        </a:xfrm>
        <a:prstGeom prst="wedgeRoundRectCallout">
          <a:avLst>
            <a:gd name="adj1" fmla="val -59391"/>
            <a:gd name="adj2" fmla="val 56936"/>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当てはまるものすべてにチェック</a:t>
          </a:r>
        </a:p>
      </xdr:txBody>
    </xdr:sp>
    <xdr:clientData/>
  </xdr:twoCellAnchor>
  <xdr:twoCellAnchor>
    <xdr:from>
      <xdr:col>25</xdr:col>
      <xdr:colOff>33618</xdr:colOff>
      <xdr:row>128</xdr:row>
      <xdr:rowOff>132789</xdr:rowOff>
    </xdr:from>
    <xdr:to>
      <xdr:col>37</xdr:col>
      <xdr:colOff>85726</xdr:colOff>
      <xdr:row>130</xdr:row>
      <xdr:rowOff>131669</xdr:rowOff>
    </xdr:to>
    <xdr:sp macro="" textlink="">
      <xdr:nvSpPr>
        <xdr:cNvPr id="184" name="角丸四角形吹き出し 183">
          <a:extLst>
            <a:ext uri="{FF2B5EF4-FFF2-40B4-BE49-F238E27FC236}">
              <a16:creationId xmlns="" xmlns:a16="http://schemas.microsoft.com/office/drawing/2014/main" id="{00000000-0008-0000-0200-0000B8000000}"/>
            </a:ext>
          </a:extLst>
        </xdr:cNvPr>
        <xdr:cNvSpPr/>
      </xdr:nvSpPr>
      <xdr:spPr bwMode="auto">
        <a:xfrm>
          <a:off x="4900893" y="30927114"/>
          <a:ext cx="2338108" cy="360830"/>
        </a:xfrm>
        <a:prstGeom prst="wedgeRoundRectCallout">
          <a:avLst>
            <a:gd name="adj1" fmla="val -34708"/>
            <a:gd name="adj2" fmla="val 85883"/>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当てはまるものすべてチェック</a:t>
          </a:r>
        </a:p>
      </xdr:txBody>
    </xdr:sp>
    <xdr:clientData/>
  </xdr:twoCellAnchor>
  <xdr:twoCellAnchor>
    <xdr:from>
      <xdr:col>20</xdr:col>
      <xdr:colOff>33618</xdr:colOff>
      <xdr:row>132</xdr:row>
      <xdr:rowOff>66114</xdr:rowOff>
    </xdr:from>
    <xdr:to>
      <xdr:col>32</xdr:col>
      <xdr:colOff>133350</xdr:colOff>
      <xdr:row>133</xdr:row>
      <xdr:rowOff>223556</xdr:rowOff>
    </xdr:to>
    <xdr:sp macro="" textlink="">
      <xdr:nvSpPr>
        <xdr:cNvPr id="185" name="角丸四角形吹き出し 184">
          <a:extLst>
            <a:ext uri="{FF2B5EF4-FFF2-40B4-BE49-F238E27FC236}">
              <a16:creationId xmlns="" xmlns:a16="http://schemas.microsoft.com/office/drawing/2014/main" id="{00000000-0008-0000-0200-0000B9000000}"/>
            </a:ext>
          </a:extLst>
        </xdr:cNvPr>
        <xdr:cNvSpPr/>
      </xdr:nvSpPr>
      <xdr:spPr bwMode="auto">
        <a:xfrm>
          <a:off x="3948393" y="31717689"/>
          <a:ext cx="2385732" cy="357467"/>
        </a:xfrm>
        <a:prstGeom prst="wedgeRoundRectCallout">
          <a:avLst>
            <a:gd name="adj1" fmla="val -59408"/>
            <a:gd name="adj2" fmla="val 21725"/>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当てはまるものすべてチェック</a:t>
          </a:r>
        </a:p>
      </xdr:txBody>
    </xdr:sp>
    <xdr:clientData/>
  </xdr:twoCellAnchor>
  <xdr:twoCellAnchor>
    <xdr:from>
      <xdr:col>4</xdr:col>
      <xdr:colOff>47626</xdr:colOff>
      <xdr:row>135</xdr:row>
      <xdr:rowOff>611281</xdr:rowOff>
    </xdr:from>
    <xdr:to>
      <xdr:col>16</xdr:col>
      <xdr:colOff>104776</xdr:colOff>
      <xdr:row>135</xdr:row>
      <xdr:rowOff>1163731</xdr:rowOff>
    </xdr:to>
    <xdr:sp macro="" textlink="">
      <xdr:nvSpPr>
        <xdr:cNvPr id="186" name="角丸四角形吹き出し 185">
          <a:extLst>
            <a:ext uri="{FF2B5EF4-FFF2-40B4-BE49-F238E27FC236}">
              <a16:creationId xmlns="" xmlns:a16="http://schemas.microsoft.com/office/drawing/2014/main" id="{00000000-0008-0000-0200-0000BA000000}"/>
            </a:ext>
          </a:extLst>
        </xdr:cNvPr>
        <xdr:cNvSpPr/>
      </xdr:nvSpPr>
      <xdr:spPr bwMode="auto">
        <a:xfrm>
          <a:off x="866776" y="32891506"/>
          <a:ext cx="2381250" cy="552450"/>
        </a:xfrm>
        <a:prstGeom prst="wedgeRoundRectCallout">
          <a:avLst>
            <a:gd name="adj1" fmla="val -49581"/>
            <a:gd name="adj2" fmla="val -19380"/>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根拠規程のうち、賃金改善に関する部分を具体的に記入</a:t>
          </a:r>
        </a:p>
      </xdr:txBody>
    </xdr:sp>
    <xdr:clientData/>
  </xdr:twoCellAnchor>
  <xdr:twoCellAnchor>
    <xdr:from>
      <xdr:col>25</xdr:col>
      <xdr:colOff>123826</xdr:colOff>
      <xdr:row>166</xdr:row>
      <xdr:rowOff>171450</xdr:rowOff>
    </xdr:from>
    <xdr:to>
      <xdr:col>33</xdr:col>
      <xdr:colOff>161926</xdr:colOff>
      <xdr:row>167</xdr:row>
      <xdr:rowOff>219075</xdr:rowOff>
    </xdr:to>
    <xdr:sp macro="" textlink="">
      <xdr:nvSpPr>
        <xdr:cNvPr id="191" name="角丸四角形吹き出し 190">
          <a:extLst>
            <a:ext uri="{FF2B5EF4-FFF2-40B4-BE49-F238E27FC236}">
              <a16:creationId xmlns="" xmlns:a16="http://schemas.microsoft.com/office/drawing/2014/main" id="{00000000-0008-0000-0200-0000BF000000}"/>
            </a:ext>
          </a:extLst>
        </xdr:cNvPr>
        <xdr:cNvSpPr/>
      </xdr:nvSpPr>
      <xdr:spPr bwMode="auto">
        <a:xfrm>
          <a:off x="4991101" y="41986200"/>
          <a:ext cx="1562100" cy="371475"/>
        </a:xfrm>
        <a:prstGeom prst="wedgeRoundRectCallout">
          <a:avLst>
            <a:gd name="adj1" fmla="val 20941"/>
            <a:gd name="adj2" fmla="val -76377"/>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latin typeface="HGPｺﾞｼｯｸM" panose="020B0600000000000000" pitchFamily="50" charset="-128"/>
              <a:ea typeface="HGPｺﾞｼｯｸM" panose="020B0600000000000000" pitchFamily="50" charset="-128"/>
            </a:rPr>
            <a:t>どちらかにチェック</a:t>
          </a:r>
        </a:p>
      </xdr:txBody>
    </xdr:sp>
    <xdr:clientData/>
  </xdr:twoCellAnchor>
  <xdr:twoCellAnchor>
    <xdr:from>
      <xdr:col>25</xdr:col>
      <xdr:colOff>66675</xdr:colOff>
      <xdr:row>156</xdr:row>
      <xdr:rowOff>57150</xdr:rowOff>
    </xdr:from>
    <xdr:to>
      <xdr:col>33</xdr:col>
      <xdr:colOff>104775</xdr:colOff>
      <xdr:row>157</xdr:row>
      <xdr:rowOff>28575</xdr:rowOff>
    </xdr:to>
    <xdr:sp macro="" textlink="">
      <xdr:nvSpPr>
        <xdr:cNvPr id="192" name="角丸四角形吹き出し 191">
          <a:extLst>
            <a:ext uri="{FF2B5EF4-FFF2-40B4-BE49-F238E27FC236}">
              <a16:creationId xmlns="" xmlns:a16="http://schemas.microsoft.com/office/drawing/2014/main" id="{00000000-0008-0000-0200-0000C0000000}"/>
            </a:ext>
          </a:extLst>
        </xdr:cNvPr>
        <xdr:cNvSpPr/>
      </xdr:nvSpPr>
      <xdr:spPr bwMode="auto">
        <a:xfrm>
          <a:off x="4933950" y="38795325"/>
          <a:ext cx="1562100" cy="371475"/>
        </a:xfrm>
        <a:prstGeom prst="wedgeRoundRectCallout">
          <a:avLst>
            <a:gd name="adj1" fmla="val 20941"/>
            <a:gd name="adj2" fmla="val -76377"/>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latin typeface="HGPｺﾞｼｯｸM" panose="020B0600000000000000" pitchFamily="50" charset="-128"/>
              <a:ea typeface="HGPｺﾞｼｯｸM" panose="020B0600000000000000" pitchFamily="50" charset="-128"/>
            </a:rPr>
            <a:t>どちらかにチェック</a:t>
          </a:r>
        </a:p>
      </xdr:txBody>
    </xdr:sp>
    <xdr:clientData/>
  </xdr:twoCellAnchor>
  <xdr:twoCellAnchor>
    <xdr:from>
      <xdr:col>26</xdr:col>
      <xdr:colOff>38100</xdr:colOff>
      <xdr:row>146</xdr:row>
      <xdr:rowOff>28575</xdr:rowOff>
    </xdr:from>
    <xdr:to>
      <xdr:col>34</xdr:col>
      <xdr:colOff>76200</xdr:colOff>
      <xdr:row>147</xdr:row>
      <xdr:rowOff>180975</xdr:rowOff>
    </xdr:to>
    <xdr:sp macro="" textlink="">
      <xdr:nvSpPr>
        <xdr:cNvPr id="193" name="角丸四角形吹き出し 192">
          <a:extLst>
            <a:ext uri="{FF2B5EF4-FFF2-40B4-BE49-F238E27FC236}">
              <a16:creationId xmlns="" xmlns:a16="http://schemas.microsoft.com/office/drawing/2014/main" id="{00000000-0008-0000-0200-0000C1000000}"/>
            </a:ext>
          </a:extLst>
        </xdr:cNvPr>
        <xdr:cNvSpPr/>
      </xdr:nvSpPr>
      <xdr:spPr bwMode="auto">
        <a:xfrm>
          <a:off x="5095875" y="35956875"/>
          <a:ext cx="1562100" cy="371475"/>
        </a:xfrm>
        <a:prstGeom prst="wedgeRoundRectCallout">
          <a:avLst>
            <a:gd name="adj1" fmla="val 15453"/>
            <a:gd name="adj2" fmla="val 90290"/>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latin typeface="HGPｺﾞｼｯｸM" panose="020B0600000000000000" pitchFamily="50" charset="-128"/>
              <a:ea typeface="HGPｺﾞｼｯｸM" panose="020B0600000000000000" pitchFamily="50" charset="-128"/>
            </a:rPr>
            <a:t>どちらかにチェック</a:t>
          </a:r>
        </a:p>
      </xdr:txBody>
    </xdr:sp>
    <xdr:clientData/>
  </xdr:twoCellAnchor>
  <xdr:twoCellAnchor>
    <xdr:from>
      <xdr:col>7</xdr:col>
      <xdr:colOff>67234</xdr:colOff>
      <xdr:row>181</xdr:row>
      <xdr:rowOff>142875</xdr:rowOff>
    </xdr:from>
    <xdr:to>
      <xdr:col>33</xdr:col>
      <xdr:colOff>152400</xdr:colOff>
      <xdr:row>184</xdr:row>
      <xdr:rowOff>67235</xdr:rowOff>
    </xdr:to>
    <xdr:sp macro="" textlink="">
      <xdr:nvSpPr>
        <xdr:cNvPr id="194" name="角丸四角形吹き出し 193">
          <a:extLst>
            <a:ext uri="{FF2B5EF4-FFF2-40B4-BE49-F238E27FC236}">
              <a16:creationId xmlns="" xmlns:a16="http://schemas.microsoft.com/office/drawing/2014/main" id="{00000000-0008-0000-0200-0000C2000000}"/>
            </a:ext>
          </a:extLst>
        </xdr:cNvPr>
        <xdr:cNvSpPr/>
      </xdr:nvSpPr>
      <xdr:spPr bwMode="auto">
        <a:xfrm>
          <a:off x="1495984" y="47539275"/>
          <a:ext cx="5047691" cy="581585"/>
        </a:xfrm>
        <a:prstGeom prst="wedgeRoundRectCallout">
          <a:avLst>
            <a:gd name="adj1" fmla="val -55973"/>
            <a:gd name="adj2" fmla="val 33292"/>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処遇改善加算・ベースアップ加算：　６枠全ての中で１つ以上必要</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特定加算：　６つの枠から、それぞれ１つ以上必要</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56589</xdr:colOff>
      <xdr:row>206</xdr:row>
      <xdr:rowOff>132229</xdr:rowOff>
    </xdr:from>
    <xdr:to>
      <xdr:col>18</xdr:col>
      <xdr:colOff>190500</xdr:colOff>
      <xdr:row>208</xdr:row>
      <xdr:rowOff>81243</xdr:rowOff>
    </xdr:to>
    <xdr:sp macro="" textlink="">
      <xdr:nvSpPr>
        <xdr:cNvPr id="196" name="角丸四角形吹き出し 195">
          <a:extLst>
            <a:ext uri="{FF2B5EF4-FFF2-40B4-BE49-F238E27FC236}">
              <a16:creationId xmlns="" xmlns:a16="http://schemas.microsoft.com/office/drawing/2014/main" id="{00000000-0008-0000-0200-0000C4000000}"/>
            </a:ext>
          </a:extLst>
        </xdr:cNvPr>
        <xdr:cNvSpPr/>
      </xdr:nvSpPr>
      <xdr:spPr bwMode="auto">
        <a:xfrm>
          <a:off x="1294839" y="52224454"/>
          <a:ext cx="2419911" cy="358589"/>
        </a:xfrm>
        <a:prstGeom prst="wedgeRoundRectCallout">
          <a:avLst>
            <a:gd name="adj1" fmla="val -62043"/>
            <a:gd name="adj2" fmla="val 55966"/>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当てはまるものすべてチェック</a:t>
          </a:r>
        </a:p>
      </xdr:txBody>
    </xdr:sp>
    <xdr:clientData/>
  </xdr:twoCellAnchor>
  <xdr:twoCellAnchor>
    <xdr:from>
      <xdr:col>3</xdr:col>
      <xdr:colOff>43143</xdr:colOff>
      <xdr:row>215</xdr:row>
      <xdr:rowOff>145679</xdr:rowOff>
    </xdr:from>
    <xdr:to>
      <xdr:col>19</xdr:col>
      <xdr:colOff>100854</xdr:colOff>
      <xdr:row>219</xdr:row>
      <xdr:rowOff>22412</xdr:rowOff>
    </xdr:to>
    <xdr:sp macro="" textlink="">
      <xdr:nvSpPr>
        <xdr:cNvPr id="197" name="角丸四角形吹き出し 196">
          <a:extLst>
            <a:ext uri="{FF2B5EF4-FFF2-40B4-BE49-F238E27FC236}">
              <a16:creationId xmlns="" xmlns:a16="http://schemas.microsoft.com/office/drawing/2014/main" id="{00000000-0008-0000-0200-0000C5000000}"/>
            </a:ext>
          </a:extLst>
        </xdr:cNvPr>
        <xdr:cNvSpPr/>
      </xdr:nvSpPr>
      <xdr:spPr bwMode="auto">
        <a:xfrm>
          <a:off x="659467" y="53821855"/>
          <a:ext cx="3184152" cy="728381"/>
        </a:xfrm>
        <a:prstGeom prst="wedgeRoundRectCallout">
          <a:avLst>
            <a:gd name="adj1" fmla="val -58497"/>
            <a:gd name="adj2" fmla="val 35801"/>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確認項目の内容と、証明する資料があることを確認の上、チェックすること</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38</xdr:col>
      <xdr:colOff>76933</xdr:colOff>
      <xdr:row>59</xdr:row>
      <xdr:rowOff>64477</xdr:rowOff>
    </xdr:from>
    <xdr:to>
      <xdr:col>46</xdr:col>
      <xdr:colOff>285750</xdr:colOff>
      <xdr:row>63</xdr:row>
      <xdr:rowOff>249115</xdr:rowOff>
    </xdr:to>
    <xdr:sp macro="" textlink="">
      <xdr:nvSpPr>
        <xdr:cNvPr id="199" name="角丸四角形吹き出し 198">
          <a:extLst>
            <a:ext uri="{FF2B5EF4-FFF2-40B4-BE49-F238E27FC236}">
              <a16:creationId xmlns="" xmlns:a16="http://schemas.microsoft.com/office/drawing/2014/main" id="{00000000-0008-0000-0200-0000C7000000}"/>
            </a:ext>
          </a:extLst>
        </xdr:cNvPr>
        <xdr:cNvSpPr/>
      </xdr:nvSpPr>
      <xdr:spPr bwMode="auto">
        <a:xfrm>
          <a:off x="7506433" y="13003823"/>
          <a:ext cx="6817702" cy="1283677"/>
        </a:xfrm>
        <a:prstGeom prst="wedgeRoundRectCallout">
          <a:avLst>
            <a:gd name="adj1" fmla="val -21438"/>
            <a:gd name="adj2" fmla="val 69475"/>
            <a:gd name="adj3" fmla="val 16667"/>
          </a:avLst>
        </a:prstGeom>
        <a:solidFill>
          <a:srgbClr val="FFFFB3"/>
        </a:solidFill>
        <a:ln w="76200" cap="flat" cmpd="sng" algn="ctr">
          <a:solidFill>
            <a:schemeClr val="accent6"/>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入力上の注意：⑦</a:t>
          </a:r>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ⅴ</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）グループ毎の平均賃金改善額</a:t>
          </a:r>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月額</a:t>
          </a:r>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の算出について</a:t>
          </a:r>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a:t>
          </a:r>
        </a:p>
        <a:p>
          <a:pPr lvl="0" algn="l"/>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　　下表の「配分比率」欄（太枠）には、事業所（法人）で設定した値（率）を入力すること。</a:t>
          </a:r>
          <a:endPar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endParaRPr>
        </a:p>
        <a:p>
          <a:pPr lvl="0" algn="l"/>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　　前年度の一月当たり常勤換算数</a:t>
          </a:r>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(j)</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に対して、特定加算の見込額</a:t>
          </a:r>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(g)</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を配分比率で</a:t>
          </a:r>
          <a:endPar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endParaRPr>
        </a:p>
        <a:p>
          <a:pPr lvl="0" algn="l"/>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　 賃金改善を行う場合の　グループ毎の平均賃金改善月額（見込額）が自動で算出され、</a:t>
          </a:r>
          <a:endPar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endParaRPr>
        </a:p>
        <a:p>
          <a:pPr lvl="0" algn="l"/>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　 計画書２（３）に反映。</a:t>
          </a:r>
          <a:endPar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39</xdr:col>
      <xdr:colOff>493835</xdr:colOff>
      <xdr:row>75</xdr:row>
      <xdr:rowOff>172916</xdr:rowOff>
    </xdr:from>
    <xdr:to>
      <xdr:col>44</xdr:col>
      <xdr:colOff>941510</xdr:colOff>
      <xdr:row>79</xdr:row>
      <xdr:rowOff>149469</xdr:rowOff>
    </xdr:to>
    <xdr:sp macro="" textlink="">
      <xdr:nvSpPr>
        <xdr:cNvPr id="198" name="角丸四角形吹き出し 197">
          <a:extLst>
            <a:ext uri="{FF2B5EF4-FFF2-40B4-BE49-F238E27FC236}">
              <a16:creationId xmlns="" xmlns:a16="http://schemas.microsoft.com/office/drawing/2014/main" id="{00000000-0008-0000-0200-0000C6000000}"/>
            </a:ext>
          </a:extLst>
        </xdr:cNvPr>
        <xdr:cNvSpPr/>
      </xdr:nvSpPr>
      <xdr:spPr bwMode="auto">
        <a:xfrm>
          <a:off x="8151935" y="17175041"/>
          <a:ext cx="5105400" cy="814753"/>
        </a:xfrm>
        <a:prstGeom prst="wedgeRoundRectCallout">
          <a:avLst>
            <a:gd name="adj1" fmla="val -20088"/>
            <a:gd name="adj2" fmla="val -75938"/>
            <a:gd name="adj3" fmla="val 16667"/>
          </a:avLst>
        </a:prstGeom>
        <a:solidFill>
          <a:srgbClr val="FFFFB3"/>
        </a:solidFill>
        <a:ln w="76200" cap="flat" cmpd="sng" algn="ctr">
          <a:solidFill>
            <a:schemeClr val="accent6"/>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配分比率の枠に事業所（法人）で決めている配分割合を記入する。</a:t>
          </a:r>
          <a:endPar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endParaRPr>
        </a:p>
        <a:p>
          <a:pPr lvl="0" algn="l"/>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令和</a:t>
          </a:r>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4</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年度から　</a:t>
          </a:r>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A</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は</a:t>
          </a:r>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B</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より大きい・</a:t>
          </a:r>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C</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は</a:t>
          </a:r>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B</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の半分以下となっている。</a:t>
          </a:r>
          <a:endPar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endParaRPr>
        </a:p>
        <a:p>
          <a:pPr lvl="0" algn="l"/>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（ただしＣがＢの平均賃金額を上回らない場合は、１：１まで可能）</a:t>
          </a:r>
          <a:endPar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38</xdr:col>
      <xdr:colOff>234461</xdr:colOff>
      <xdr:row>1</xdr:row>
      <xdr:rowOff>0</xdr:rowOff>
    </xdr:from>
    <xdr:to>
      <xdr:col>44</xdr:col>
      <xdr:colOff>388327</xdr:colOff>
      <xdr:row>12</xdr:row>
      <xdr:rowOff>109904</xdr:rowOff>
    </xdr:to>
    <xdr:grpSp>
      <xdr:nvGrpSpPr>
        <xdr:cNvPr id="7" name="グループ化 6">
          <a:extLst>
            <a:ext uri="{FF2B5EF4-FFF2-40B4-BE49-F238E27FC236}">
              <a16:creationId xmlns="" xmlns:a16="http://schemas.microsoft.com/office/drawing/2014/main" id="{00000000-0008-0000-0200-000007000000}"/>
            </a:ext>
          </a:extLst>
        </xdr:cNvPr>
        <xdr:cNvGrpSpPr/>
      </xdr:nvGrpSpPr>
      <xdr:grpSpPr>
        <a:xfrm>
          <a:off x="7654436" y="180975"/>
          <a:ext cx="5049716" cy="2129204"/>
          <a:chOff x="7671288" y="534865"/>
          <a:chExt cx="5040924" cy="2132135"/>
        </a:xfrm>
      </xdr:grpSpPr>
      <xdr:sp macro="" textlink="">
        <xdr:nvSpPr>
          <xdr:cNvPr id="206" name="角丸四角形吹き出し 205">
            <a:extLst>
              <a:ext uri="{FF2B5EF4-FFF2-40B4-BE49-F238E27FC236}">
                <a16:creationId xmlns="" xmlns:a16="http://schemas.microsoft.com/office/drawing/2014/main" id="{00000000-0008-0000-0200-0000CE000000}"/>
              </a:ext>
            </a:extLst>
          </xdr:cNvPr>
          <xdr:cNvSpPr/>
        </xdr:nvSpPr>
        <xdr:spPr bwMode="auto">
          <a:xfrm>
            <a:off x="7671288" y="534865"/>
            <a:ext cx="5040924" cy="2132135"/>
          </a:xfrm>
          <a:prstGeom prst="wedgeRoundRectCallout">
            <a:avLst>
              <a:gd name="adj1" fmla="val 21908"/>
              <a:gd name="adj2" fmla="val -47306"/>
              <a:gd name="adj3" fmla="val 16667"/>
            </a:avLst>
          </a:prstGeom>
          <a:solidFill>
            <a:srgbClr val="FFFFB3"/>
          </a:solidFill>
          <a:ln w="76200" cap="flat" cmpd="sng" algn="ctr">
            <a:solidFill>
              <a:schemeClr val="accent6"/>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latin typeface="ＭＳ Ｐゴシック" panose="020B0600070205080204" pitchFamily="50" charset="-128"/>
              <a:ea typeface="ＭＳ Ｐゴシック" panose="020B0600070205080204" pitchFamily="50" charset="-128"/>
            </a:endParaRPr>
          </a:p>
        </xdr:txBody>
      </xdr:sp>
      <xdr:sp macro="" textlink="">
        <xdr:nvSpPr>
          <xdr:cNvPr id="55" name="正方形/長方形 54">
            <a:extLst>
              <a:ext uri="{FF2B5EF4-FFF2-40B4-BE49-F238E27FC236}">
                <a16:creationId xmlns="" xmlns:a16="http://schemas.microsoft.com/office/drawing/2014/main" id="{00000000-0008-0000-0200-000037000000}"/>
              </a:ext>
            </a:extLst>
          </xdr:cNvPr>
          <xdr:cNvSpPr/>
        </xdr:nvSpPr>
        <xdr:spPr bwMode="auto">
          <a:xfrm>
            <a:off x="7707434" y="596656"/>
            <a:ext cx="4931507" cy="1996342"/>
          </a:xfrm>
          <a:prstGeom prst="rect">
            <a:avLst/>
          </a:prstGeom>
          <a:noFill/>
          <a:ln w="38100">
            <a:no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200" b="1">
                <a:solidFill>
                  <a:schemeClr val="accent2">
                    <a:lumMod val="50000"/>
                  </a:schemeClr>
                </a:solidFill>
              </a:rPr>
              <a:t>【</a:t>
            </a:r>
            <a:r>
              <a:rPr kumimoji="1" lang="ja-JP" altLang="en-US" sz="1200" b="1">
                <a:solidFill>
                  <a:schemeClr val="accent2">
                    <a:lumMod val="50000"/>
                  </a:schemeClr>
                </a:solidFill>
              </a:rPr>
              <a:t>凡例</a:t>
            </a:r>
            <a:r>
              <a:rPr kumimoji="1" lang="en-US" altLang="ja-JP" sz="1200" b="1">
                <a:solidFill>
                  <a:schemeClr val="accent2">
                    <a:lumMod val="50000"/>
                  </a:schemeClr>
                </a:solidFill>
              </a:rPr>
              <a:t>】</a:t>
            </a:r>
            <a:r>
              <a:rPr kumimoji="1" lang="ja-JP" altLang="en-US" sz="1200" b="1">
                <a:solidFill>
                  <a:schemeClr val="accent2">
                    <a:lumMod val="50000"/>
                  </a:schemeClr>
                </a:solidFill>
              </a:rPr>
              <a:t>（本シート及び各様式）</a:t>
            </a:r>
            <a:endParaRPr kumimoji="1" lang="en-US" altLang="ja-JP" sz="1200" b="1">
              <a:solidFill>
                <a:schemeClr val="accent2">
                  <a:lumMod val="50000"/>
                </a:schemeClr>
              </a:solidFill>
            </a:endParaRPr>
          </a:p>
          <a:p>
            <a:pPr algn="l"/>
            <a:r>
              <a:rPr kumimoji="1" lang="ja-JP" altLang="en-US" sz="1200" b="1">
                <a:solidFill>
                  <a:schemeClr val="accent2">
                    <a:lumMod val="50000"/>
                  </a:schemeClr>
                </a:solidFill>
              </a:rPr>
              <a:t>　　　以下の分類に従い、色付きセルに必要事項を入力してください。</a:t>
            </a:r>
            <a:endParaRPr kumimoji="1" lang="en-US" altLang="ja-JP" sz="1200" b="1">
              <a:solidFill>
                <a:schemeClr val="accent2">
                  <a:lumMod val="50000"/>
                </a:schemeClr>
              </a:solidFill>
            </a:endParaRPr>
          </a:p>
          <a:p>
            <a:pPr algn="l"/>
            <a:endParaRPr kumimoji="1" lang="en-US" altLang="ja-JP" sz="1200" b="1">
              <a:solidFill>
                <a:schemeClr val="accent2">
                  <a:lumMod val="50000"/>
                </a:schemeClr>
              </a:solidFill>
            </a:endParaRPr>
          </a:p>
          <a:p>
            <a:pPr algn="l"/>
            <a:r>
              <a:rPr kumimoji="1" lang="ja-JP" altLang="en-US" sz="1200" b="1">
                <a:solidFill>
                  <a:schemeClr val="accent2">
                    <a:lumMod val="50000"/>
                  </a:schemeClr>
                </a:solidFill>
              </a:rPr>
              <a:t>　　　　　　各加算の算定に共通して必要な情報　入力セル</a:t>
            </a:r>
            <a:endParaRPr kumimoji="1" lang="en-US" altLang="ja-JP" sz="1200" b="1">
              <a:solidFill>
                <a:schemeClr val="accent2">
                  <a:lumMod val="50000"/>
                </a:schemeClr>
              </a:solidFill>
            </a:endParaRPr>
          </a:p>
          <a:p>
            <a:pPr algn="l"/>
            <a:r>
              <a:rPr kumimoji="1" lang="ja-JP" altLang="en-US" sz="1200" b="1">
                <a:solidFill>
                  <a:schemeClr val="accent2">
                    <a:lumMod val="50000"/>
                  </a:schemeClr>
                </a:solidFill>
              </a:rPr>
              <a:t>　　　　　　処遇改善加算の算定に必要な情報　入力セル</a:t>
            </a:r>
            <a:endParaRPr kumimoji="1" lang="en-US" altLang="ja-JP" sz="1200" b="1">
              <a:solidFill>
                <a:schemeClr val="accent2">
                  <a:lumMod val="50000"/>
                </a:schemeClr>
              </a:solidFill>
            </a:endParaRPr>
          </a:p>
          <a:p>
            <a:pPr algn="l"/>
            <a:r>
              <a:rPr kumimoji="1" lang="ja-JP" altLang="en-US" sz="1200" b="1">
                <a:solidFill>
                  <a:schemeClr val="accent2">
                    <a:lumMod val="50000"/>
                  </a:schemeClr>
                </a:solidFill>
              </a:rPr>
              <a:t>　　　　　　特定加算の算定に必要な情報　入力セル</a:t>
            </a:r>
            <a:endParaRPr kumimoji="1" lang="en-US" altLang="ja-JP" sz="1200" b="1">
              <a:solidFill>
                <a:schemeClr val="accent2">
                  <a:lumMod val="50000"/>
                </a:schemeClr>
              </a:solidFill>
            </a:endParaRPr>
          </a:p>
          <a:p>
            <a:pPr algn="l"/>
            <a:r>
              <a:rPr kumimoji="1" lang="ja-JP" altLang="en-US" sz="1200" b="1">
                <a:solidFill>
                  <a:schemeClr val="accent2">
                    <a:lumMod val="50000"/>
                  </a:schemeClr>
                </a:solidFill>
              </a:rPr>
              <a:t>　　　　　　ベースアップ加算の算定に必要な情報　入力セル</a:t>
            </a:r>
          </a:p>
        </xdr:txBody>
      </xdr:sp>
      <xdr:sp macro="" textlink="">
        <xdr:nvSpPr>
          <xdr:cNvPr id="56" name="正方形/長方形 55">
            <a:extLst>
              <a:ext uri="{FF2B5EF4-FFF2-40B4-BE49-F238E27FC236}">
                <a16:creationId xmlns="" xmlns:a16="http://schemas.microsoft.com/office/drawing/2014/main" id="{00000000-0008-0000-0200-000038000000}"/>
              </a:ext>
            </a:extLst>
          </xdr:cNvPr>
          <xdr:cNvSpPr/>
        </xdr:nvSpPr>
        <xdr:spPr bwMode="auto">
          <a:xfrm>
            <a:off x="7962144" y="1941870"/>
            <a:ext cx="508758" cy="206518"/>
          </a:xfrm>
          <a:prstGeom prst="rect">
            <a:avLst/>
          </a:prstGeom>
          <a:solidFill>
            <a:srgbClr val="CCFFFF"/>
          </a:solid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7" name="正方形/長方形 56">
            <a:extLst>
              <a:ext uri="{FF2B5EF4-FFF2-40B4-BE49-F238E27FC236}">
                <a16:creationId xmlns="" xmlns:a16="http://schemas.microsoft.com/office/drawing/2014/main" id="{00000000-0008-0000-0200-000039000000}"/>
              </a:ext>
            </a:extLst>
          </xdr:cNvPr>
          <xdr:cNvSpPr/>
        </xdr:nvSpPr>
        <xdr:spPr bwMode="auto">
          <a:xfrm>
            <a:off x="7962144" y="1690810"/>
            <a:ext cx="508758" cy="206518"/>
          </a:xfrm>
          <a:prstGeom prst="rect">
            <a:avLst/>
          </a:prstGeom>
          <a:solidFill>
            <a:srgbClr val="CCFFCC"/>
          </a:solid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8" name="正方形/長方形 57">
            <a:extLst>
              <a:ext uri="{FF2B5EF4-FFF2-40B4-BE49-F238E27FC236}">
                <a16:creationId xmlns="" xmlns:a16="http://schemas.microsoft.com/office/drawing/2014/main" id="{00000000-0008-0000-0200-00003A000000}"/>
              </a:ext>
            </a:extLst>
          </xdr:cNvPr>
          <xdr:cNvSpPr/>
        </xdr:nvSpPr>
        <xdr:spPr bwMode="auto">
          <a:xfrm>
            <a:off x="7962144" y="1444343"/>
            <a:ext cx="508758" cy="206518"/>
          </a:xfrm>
          <a:prstGeom prst="rect">
            <a:avLst/>
          </a:prstGeom>
          <a:solidFill>
            <a:srgbClr val="FFFF99"/>
          </a:solid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02" name="正方形/長方形 201">
            <a:extLst>
              <a:ext uri="{FF2B5EF4-FFF2-40B4-BE49-F238E27FC236}">
                <a16:creationId xmlns="" xmlns:a16="http://schemas.microsoft.com/office/drawing/2014/main" id="{00000000-0008-0000-0200-0000CA000000}"/>
              </a:ext>
            </a:extLst>
          </xdr:cNvPr>
          <xdr:cNvSpPr/>
        </xdr:nvSpPr>
        <xdr:spPr bwMode="auto">
          <a:xfrm>
            <a:off x="7961679" y="2201252"/>
            <a:ext cx="512888" cy="208059"/>
          </a:xfrm>
          <a:prstGeom prst="rect">
            <a:avLst/>
          </a:prstGeom>
          <a:solidFill>
            <a:srgbClr val="F8FDCB"/>
          </a:solid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224120</xdr:colOff>
      <xdr:row>14</xdr:row>
      <xdr:rowOff>22412</xdr:rowOff>
    </xdr:from>
    <xdr:to>
      <xdr:col>41</xdr:col>
      <xdr:colOff>847725</xdr:colOff>
      <xdr:row>19</xdr:row>
      <xdr:rowOff>1</xdr:rowOff>
    </xdr:to>
    <xdr:sp macro="" textlink="">
      <xdr:nvSpPr>
        <xdr:cNvPr id="200" name="角丸四角形吹き出し 199">
          <a:extLst>
            <a:ext uri="{FF2B5EF4-FFF2-40B4-BE49-F238E27FC236}">
              <a16:creationId xmlns="" xmlns:a16="http://schemas.microsoft.com/office/drawing/2014/main" id="{00000000-0008-0000-0200-0000C8000000}"/>
            </a:ext>
          </a:extLst>
        </xdr:cNvPr>
        <xdr:cNvSpPr>
          <a:spLocks noGrp="1"/>
        </xdr:cNvSpPr>
      </xdr:nvSpPr>
      <xdr:spPr bwMode="auto">
        <a:xfrm>
          <a:off x="7644095" y="2698937"/>
          <a:ext cx="2433355" cy="834839"/>
        </a:xfrm>
        <a:prstGeom prst="wedgeRoundRectCallout">
          <a:avLst>
            <a:gd name="adj1" fmla="val 22919"/>
            <a:gd name="adj2" fmla="val -50426"/>
            <a:gd name="adj3" fmla="val 16667"/>
          </a:avLst>
        </a:prstGeom>
        <a:solidFill>
          <a:srgbClr val="FFFF00"/>
        </a:solidFill>
        <a:ln w="38100" cap="flat" cmpd="sng" algn="ctr">
          <a:solidFill>
            <a:sysClr val="windowText" lastClr="000000"/>
          </a:solidFill>
          <a:prstDash val="solid"/>
          <a:round/>
          <a:headEnd type="none" w="med" len="med"/>
          <a:tailEnd type="none" w="med" len="med"/>
        </a:ln>
        <a:effectLst/>
        <a:extLst/>
      </xdr:spPr>
      <xdr:txBody>
        <a:bodyPr vert="horz" wrap="square" lIns="72000" tIns="0" rIns="0" bIns="0" rtlCol="0" anchor="ctr" anchorCtr="0" upright="1">
          <a:no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r>
            <a:rPr kumimoji="1" lang="ja-JP" altLang="en-US" sz="1400" b="1">
              <a:solidFill>
                <a:srgbClr val="FF0000"/>
              </a:solidFill>
              <a:latin typeface="+mn-ea"/>
            </a:rPr>
            <a:t>白枠＝入力した内容が反映</a:t>
          </a:r>
          <a:endParaRPr kumimoji="1" lang="en-US" altLang="ja-JP" sz="1400" b="1">
            <a:solidFill>
              <a:srgbClr val="FF0000"/>
            </a:solidFill>
            <a:latin typeface="+mn-ea"/>
          </a:endParaRPr>
        </a:p>
        <a:p>
          <a:pPr algn="l">
            <a:buNone/>
          </a:pPr>
          <a:r>
            <a:rPr kumimoji="1" lang="ja-JP" altLang="en-US" sz="1400" b="1">
              <a:solidFill>
                <a:srgbClr val="FF0000"/>
              </a:solidFill>
              <a:latin typeface="+mn-ea"/>
            </a:rPr>
            <a:t> 白枠に直接入力しない</a:t>
          </a:r>
          <a:endParaRPr kumimoji="1" lang="en-US" altLang="ja-JP" sz="1400" b="1">
            <a:solidFill>
              <a:srgbClr val="FF0000"/>
            </a:solidFill>
            <a:latin typeface="+mn-ea"/>
          </a:endParaRPr>
        </a:p>
      </xdr:txBody>
    </xdr:sp>
    <xdr:clientData/>
  </xdr:twoCellAnchor>
  <xdr:twoCellAnchor>
    <xdr:from>
      <xdr:col>17</xdr:col>
      <xdr:colOff>145676</xdr:colOff>
      <xdr:row>19</xdr:row>
      <xdr:rowOff>291354</xdr:rowOff>
    </xdr:from>
    <xdr:to>
      <xdr:col>30</xdr:col>
      <xdr:colOff>161925</xdr:colOff>
      <xdr:row>23</xdr:row>
      <xdr:rowOff>110379</xdr:rowOff>
    </xdr:to>
    <xdr:sp macro="" textlink="">
      <xdr:nvSpPr>
        <xdr:cNvPr id="201" name="角丸四角形吹き出し 200">
          <a:extLst>
            <a:ext uri="{FF2B5EF4-FFF2-40B4-BE49-F238E27FC236}">
              <a16:creationId xmlns="" xmlns:a16="http://schemas.microsoft.com/office/drawing/2014/main" id="{00000000-0008-0000-0200-0000C9000000}"/>
            </a:ext>
          </a:extLst>
        </xdr:cNvPr>
        <xdr:cNvSpPr/>
      </xdr:nvSpPr>
      <xdr:spPr bwMode="auto">
        <a:xfrm>
          <a:off x="3479426" y="3825129"/>
          <a:ext cx="2502274" cy="581025"/>
        </a:xfrm>
        <a:prstGeom prst="wedgeRoundRectCallout">
          <a:avLst>
            <a:gd name="adj1" fmla="val -14592"/>
            <a:gd name="adj2" fmla="val -91819"/>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wrap="square" lIns="72000" tIns="0" rIns="0" bIns="0" spcCol="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200" b="1">
              <a:latin typeface="+mn-ea"/>
              <a:ea typeface="+mn-ea"/>
            </a:rPr>
            <a:t> </a:t>
          </a:r>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算定している加算は〇、算定していないものは✕を選択する。</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8</xdr:col>
      <xdr:colOff>171451</xdr:colOff>
      <xdr:row>224</xdr:row>
      <xdr:rowOff>152400</xdr:rowOff>
    </xdr:from>
    <xdr:to>
      <xdr:col>28</xdr:col>
      <xdr:colOff>88356</xdr:colOff>
      <xdr:row>227</xdr:row>
      <xdr:rowOff>190501</xdr:rowOff>
    </xdr:to>
    <xdr:sp macro="" textlink="">
      <xdr:nvSpPr>
        <xdr:cNvPr id="204" name="角丸四角形吹き出し 203">
          <a:extLst>
            <a:ext uri="{FF2B5EF4-FFF2-40B4-BE49-F238E27FC236}">
              <a16:creationId xmlns="" xmlns:a16="http://schemas.microsoft.com/office/drawing/2014/main" id="{00000000-0008-0000-0200-0000CC000000}"/>
            </a:ext>
          </a:extLst>
        </xdr:cNvPr>
        <xdr:cNvSpPr/>
      </xdr:nvSpPr>
      <xdr:spPr bwMode="auto">
        <a:xfrm>
          <a:off x="1790701" y="55635525"/>
          <a:ext cx="3736430" cy="457201"/>
        </a:xfrm>
        <a:prstGeom prst="wedgeRoundRectCallout">
          <a:avLst>
            <a:gd name="adj1" fmla="val -27888"/>
            <a:gd name="adj2" fmla="val 77775"/>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提出日、法人名、代表の職名、代表者名を記入</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39</xdr:col>
      <xdr:colOff>203688</xdr:colOff>
      <xdr:row>24</xdr:row>
      <xdr:rowOff>738554</xdr:rowOff>
    </xdr:from>
    <xdr:to>
      <xdr:col>45</xdr:col>
      <xdr:colOff>66675</xdr:colOff>
      <xdr:row>32</xdr:row>
      <xdr:rowOff>123265</xdr:rowOff>
    </xdr:to>
    <xdr:sp macro="" textlink="">
      <xdr:nvSpPr>
        <xdr:cNvPr id="207" name="角丸四角形吹き出し 206">
          <a:extLst>
            <a:ext uri="{FF2B5EF4-FFF2-40B4-BE49-F238E27FC236}">
              <a16:creationId xmlns="" xmlns:a16="http://schemas.microsoft.com/office/drawing/2014/main" id="{00000000-0008-0000-0200-0000CF000000}"/>
            </a:ext>
          </a:extLst>
        </xdr:cNvPr>
        <xdr:cNvSpPr>
          <a:spLocks noGrp="1"/>
        </xdr:cNvSpPr>
      </xdr:nvSpPr>
      <xdr:spPr bwMode="auto">
        <a:xfrm>
          <a:off x="7879717" y="5220907"/>
          <a:ext cx="5555576" cy="1805182"/>
        </a:xfrm>
        <a:prstGeom prst="wedgeRoundRectCallout">
          <a:avLst>
            <a:gd name="adj1" fmla="val -56369"/>
            <a:gd name="adj2" fmla="val -15750"/>
            <a:gd name="adj3" fmla="val 16667"/>
          </a:avLst>
        </a:prstGeom>
        <a:solidFill>
          <a:srgbClr val="FFFFB3"/>
        </a:solidFill>
        <a:ln w="76200" cap="flat" cmpd="sng" algn="ctr">
          <a:solidFill>
            <a:schemeClr val="accent6"/>
          </a:solidFill>
          <a:prstDash val="solid"/>
          <a:round/>
          <a:headEnd type="none" w="med" len="med"/>
          <a:tailEnd type="none" w="med" len="med"/>
        </a:ln>
        <a:effectLst/>
        <a:extLst/>
      </xdr:spPr>
      <xdr:txBody>
        <a:bodyPr vert="horz" wrap="square" lIns="72000" tIns="0" rIns="0" bIns="0" rtlCol="0" anchor="ctr" anchorCtr="0" upright="1">
          <a:no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r>
            <a:rPr kumimoji="1" lang="ja-JP" altLang="en-US" sz="1400" b="1">
              <a:solidFill>
                <a:srgbClr val="FF0000"/>
              </a:solidFill>
              <a:latin typeface="+mn-ea"/>
            </a:rPr>
            <a:t>　　特に注意</a:t>
          </a:r>
          <a:endParaRPr kumimoji="1" lang="en-US" altLang="ja-JP" sz="1400" b="1">
            <a:solidFill>
              <a:srgbClr val="FF0000"/>
            </a:solidFill>
            <a:latin typeface="+mn-ea"/>
          </a:endParaRPr>
        </a:p>
        <a:p>
          <a:pPr algn="l">
            <a:buNone/>
          </a:pPr>
          <a:r>
            <a:rPr kumimoji="1" lang="ja-JP" altLang="en-US" sz="1400" b="1">
              <a:solidFill>
                <a:schemeClr val="accent2">
                  <a:lumMod val="50000"/>
                </a:schemeClr>
              </a:solidFill>
              <a:latin typeface="+mn-ea"/>
            </a:rPr>
            <a:t>①については、</a:t>
          </a:r>
          <a:r>
            <a:rPr kumimoji="1" lang="ja-JP" altLang="en-US" sz="1400" b="1">
              <a:solidFill>
                <a:srgbClr val="FF0000"/>
              </a:solidFill>
              <a:latin typeface="+mn-ea"/>
            </a:rPr>
            <a:t>処遇改善加算・特定加算・ﾍﾞｰｽｱｯﾌﾟ加算</a:t>
          </a:r>
          <a:r>
            <a:rPr kumimoji="1" lang="ja-JP" altLang="en-US" sz="1400" b="1">
              <a:solidFill>
                <a:schemeClr val="accent2">
                  <a:lumMod val="50000"/>
                </a:schemeClr>
              </a:solidFill>
              <a:latin typeface="+mn-ea"/>
            </a:rPr>
            <a:t>の「具体的な取組内容」に記載されている内容を基に、適切な金額をあらかじめ抽出したうえで、「</a:t>
          </a:r>
          <a:r>
            <a:rPr kumimoji="1" lang="en-US" altLang="ja-JP" sz="1400" b="1">
              <a:solidFill>
                <a:schemeClr val="accent2">
                  <a:lumMod val="50000"/>
                </a:schemeClr>
              </a:solidFill>
              <a:latin typeface="+mn-ea"/>
            </a:rPr>
            <a:t>ⅰ</a:t>
          </a:r>
          <a:r>
            <a:rPr kumimoji="1" lang="ja-JP" altLang="en-US" sz="1400" b="1">
              <a:solidFill>
                <a:schemeClr val="accent2">
                  <a:lumMod val="50000"/>
                </a:schemeClr>
              </a:solidFill>
              <a:latin typeface="+mn-ea"/>
            </a:rPr>
            <a:t>）それぞれの加算の算定により賃金改善を行う場合の賃金の総額（見込額）」を記入。</a:t>
          </a:r>
          <a:endParaRPr kumimoji="1" lang="en-US" altLang="ja-JP" sz="1400" b="1">
            <a:solidFill>
              <a:schemeClr val="accent2">
                <a:lumMod val="50000"/>
              </a:schemeClr>
            </a:solidFill>
            <a:latin typeface="+mn-ea"/>
          </a:endParaRPr>
        </a:p>
      </xdr:txBody>
    </xdr:sp>
    <xdr:clientData/>
  </xdr:twoCellAnchor>
  <xdr:twoCellAnchor>
    <xdr:from>
      <xdr:col>36</xdr:col>
      <xdr:colOff>57150</xdr:colOff>
      <xdr:row>28</xdr:row>
      <xdr:rowOff>9525</xdr:rowOff>
    </xdr:from>
    <xdr:to>
      <xdr:col>37</xdr:col>
      <xdr:colOff>200025</xdr:colOff>
      <xdr:row>29</xdr:row>
      <xdr:rowOff>28575</xdr:rowOff>
    </xdr:to>
    <xdr:sp macro="" textlink="">
      <xdr:nvSpPr>
        <xdr:cNvPr id="5" name="楕円 4">
          <a:extLst>
            <a:ext uri="{FF2B5EF4-FFF2-40B4-BE49-F238E27FC236}">
              <a16:creationId xmlns="" xmlns:a16="http://schemas.microsoft.com/office/drawing/2014/main" id="{00000000-0008-0000-0200-000005000000}"/>
            </a:ext>
          </a:extLst>
        </xdr:cNvPr>
        <xdr:cNvSpPr/>
      </xdr:nvSpPr>
      <xdr:spPr>
        <a:xfrm>
          <a:off x="7019925" y="5715000"/>
          <a:ext cx="333375" cy="304800"/>
        </a:xfrm>
        <a:prstGeom prst="ellipse">
          <a:avLst/>
        </a:prstGeom>
        <a:solidFill>
          <a:schemeClr val="accent4">
            <a:lumMod val="20000"/>
            <a:lumOff val="80000"/>
          </a:schemeClr>
        </a:solidFill>
        <a:ln w="381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800">
              <a:solidFill>
                <a:schemeClr val="accent2">
                  <a:lumMod val="50000"/>
                </a:schemeClr>
              </a:solidFill>
              <a:latin typeface="HGP創英角ｺﾞｼｯｸUB" panose="020B0900000000000000" pitchFamily="50" charset="-128"/>
              <a:ea typeface="HGP創英角ｺﾞｼｯｸUB" panose="020B0900000000000000" pitchFamily="50" charset="-128"/>
            </a:rPr>
            <a:t>1</a:t>
          </a:r>
          <a:endParaRPr kumimoji="1" lang="ja-JP" altLang="en-US" sz="1800">
            <a:solidFill>
              <a:schemeClr val="accent2">
                <a:lumMod val="50000"/>
              </a:schemeClr>
            </a:solidFill>
            <a:latin typeface="HGP創英角ｺﾞｼｯｸUB" panose="020B0900000000000000" pitchFamily="50" charset="-128"/>
            <a:ea typeface="HGP創英角ｺﾞｼｯｸUB" panose="020B09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0</xdr:rowOff>
        </xdr:to>
        <xdr:sp macro="" textlink="">
          <xdr:nvSpPr>
            <xdr:cNvPr id="2154" name="Check Box 106" hidden="1">
              <a:extLst>
                <a:ext uri="{63B3BB69-23CF-44E3-9099-C40C66FF867C}">
                  <a14:compatExt spid="_x0000_s2154"/>
                </a:ext>
                <a:ext uri="{FF2B5EF4-FFF2-40B4-BE49-F238E27FC236}">
                  <a16:creationId xmlns="" xmlns:a16="http://schemas.microsoft.com/office/drawing/2014/main" id="{00000000-0008-0000-02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2155" name="Check Box 107" hidden="1">
              <a:extLst>
                <a:ext uri="{63B3BB69-23CF-44E3-9099-C40C66FF867C}">
                  <a14:compatExt spid="_x0000_s2155"/>
                </a:ext>
                <a:ext uri="{FF2B5EF4-FFF2-40B4-BE49-F238E27FC236}">
                  <a16:creationId xmlns="" xmlns:a16="http://schemas.microsoft.com/office/drawing/2014/main" id="{00000000-0008-0000-02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2156" name="Check Box 108" hidden="1">
              <a:extLst>
                <a:ext uri="{63B3BB69-23CF-44E3-9099-C40C66FF867C}">
                  <a14:compatExt spid="_x0000_s2156"/>
                </a:ext>
                <a:ext uri="{FF2B5EF4-FFF2-40B4-BE49-F238E27FC236}">
                  <a16:creationId xmlns="" xmlns:a16="http://schemas.microsoft.com/office/drawing/2014/main" id="{00000000-0008-0000-02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183</xdr:row>
          <xdr:rowOff>9525</xdr:rowOff>
        </xdr:to>
        <xdr:sp macro="" textlink="">
          <xdr:nvSpPr>
            <xdr:cNvPr id="2157" name="Check Box 109" hidden="1">
              <a:extLst>
                <a:ext uri="{63B3BB69-23CF-44E3-9099-C40C66FF867C}">
                  <a14:compatExt spid="_x0000_s2157"/>
                </a:ext>
                <a:ext uri="{FF2B5EF4-FFF2-40B4-BE49-F238E27FC236}">
                  <a16:creationId xmlns="" xmlns:a16="http://schemas.microsoft.com/office/drawing/2014/main" id="{00000000-0008-0000-02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183</xdr:row>
          <xdr:rowOff>180975</xdr:rowOff>
        </xdr:to>
        <xdr:sp macro="" textlink="">
          <xdr:nvSpPr>
            <xdr:cNvPr id="2158" name="Check Box 110" hidden="1">
              <a:extLst>
                <a:ext uri="{63B3BB69-23CF-44E3-9099-C40C66FF867C}">
                  <a14:compatExt spid="_x0000_s2158"/>
                </a:ext>
                <a:ext uri="{FF2B5EF4-FFF2-40B4-BE49-F238E27FC236}">
                  <a16:creationId xmlns="" xmlns:a16="http://schemas.microsoft.com/office/drawing/2014/main" id="{00000000-0008-0000-02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2159" name="Check Box 111" hidden="1">
              <a:extLst>
                <a:ext uri="{63B3BB69-23CF-44E3-9099-C40C66FF867C}">
                  <a14:compatExt spid="_x0000_s2159"/>
                </a:ext>
                <a:ext uri="{FF2B5EF4-FFF2-40B4-BE49-F238E27FC236}">
                  <a16:creationId xmlns=""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2160" name="Check Box 112" hidden="1">
              <a:extLst>
                <a:ext uri="{63B3BB69-23CF-44E3-9099-C40C66FF867C}">
                  <a14:compatExt spid="_x0000_s2160"/>
                </a:ext>
                <a:ext uri="{FF2B5EF4-FFF2-40B4-BE49-F238E27FC236}">
                  <a16:creationId xmlns="" xmlns:a16="http://schemas.microsoft.com/office/drawing/2014/main" id="{00000000-0008-0000-02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2161" name="Check Box 113" hidden="1">
              <a:extLst>
                <a:ext uri="{63B3BB69-23CF-44E3-9099-C40C66FF867C}">
                  <a14:compatExt spid="_x0000_s2161"/>
                </a:ext>
                <a:ext uri="{FF2B5EF4-FFF2-40B4-BE49-F238E27FC236}">
                  <a16:creationId xmlns="" xmlns:a16="http://schemas.microsoft.com/office/drawing/2014/main" id="{00000000-0008-0000-02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188</xdr:row>
          <xdr:rowOff>9525</xdr:rowOff>
        </xdr:to>
        <xdr:sp macro="" textlink="">
          <xdr:nvSpPr>
            <xdr:cNvPr id="2162" name="Check Box 114" hidden="1">
              <a:extLst>
                <a:ext uri="{63B3BB69-23CF-44E3-9099-C40C66FF867C}">
                  <a14:compatExt spid="_x0000_s2162"/>
                </a:ext>
                <a:ext uri="{FF2B5EF4-FFF2-40B4-BE49-F238E27FC236}">
                  <a16:creationId xmlns="" xmlns:a16="http://schemas.microsoft.com/office/drawing/2014/main" id="{00000000-0008-0000-02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188</xdr:row>
          <xdr:rowOff>180975</xdr:rowOff>
        </xdr:to>
        <xdr:sp macro="" textlink="">
          <xdr:nvSpPr>
            <xdr:cNvPr id="2163" name="Check Box 115" hidden="1">
              <a:extLst>
                <a:ext uri="{63B3BB69-23CF-44E3-9099-C40C66FF867C}">
                  <a14:compatExt spid="_x0000_s2163"/>
                </a:ext>
                <a:ext uri="{FF2B5EF4-FFF2-40B4-BE49-F238E27FC236}">
                  <a16:creationId xmlns="" xmlns:a16="http://schemas.microsoft.com/office/drawing/2014/main" id="{00000000-0008-0000-02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2164" name="Check Box 116" hidden="1">
              <a:extLst>
                <a:ext uri="{63B3BB69-23CF-44E3-9099-C40C66FF867C}">
                  <a14:compatExt spid="_x0000_s2164"/>
                </a:ext>
                <a:ext uri="{FF2B5EF4-FFF2-40B4-BE49-F238E27FC236}">
                  <a16:creationId xmlns="" xmlns:a16="http://schemas.microsoft.com/office/drawing/2014/main" id="{00000000-0008-0000-02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191</xdr:row>
          <xdr:rowOff>9525</xdr:rowOff>
        </xdr:to>
        <xdr:sp macro="" textlink="">
          <xdr:nvSpPr>
            <xdr:cNvPr id="2165" name="Check Box 117" hidden="1">
              <a:extLst>
                <a:ext uri="{63B3BB69-23CF-44E3-9099-C40C66FF867C}">
                  <a14:compatExt spid="_x0000_s2165"/>
                </a:ext>
                <a:ext uri="{FF2B5EF4-FFF2-40B4-BE49-F238E27FC236}">
                  <a16:creationId xmlns="" xmlns:a16="http://schemas.microsoft.com/office/drawing/2014/main" id="{00000000-0008-0000-02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191</xdr:row>
          <xdr:rowOff>180975</xdr:rowOff>
        </xdr:to>
        <xdr:sp macro="" textlink="">
          <xdr:nvSpPr>
            <xdr:cNvPr id="2166" name="Check Box 118" hidden="1">
              <a:extLst>
                <a:ext uri="{63B3BB69-23CF-44E3-9099-C40C66FF867C}">
                  <a14:compatExt spid="_x0000_s2166"/>
                </a:ext>
                <a:ext uri="{FF2B5EF4-FFF2-40B4-BE49-F238E27FC236}">
                  <a16:creationId xmlns="" xmlns:a16="http://schemas.microsoft.com/office/drawing/2014/main" id="{00000000-0008-0000-02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2167" name="Check Box 119" hidden="1">
              <a:extLst>
                <a:ext uri="{63B3BB69-23CF-44E3-9099-C40C66FF867C}">
                  <a14:compatExt spid="_x0000_s2167"/>
                </a:ext>
                <a:ext uri="{FF2B5EF4-FFF2-40B4-BE49-F238E27FC236}">
                  <a16:creationId xmlns="" xmlns:a16="http://schemas.microsoft.com/office/drawing/2014/main" id="{00000000-0008-0000-02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2168" name="Check Box 120" hidden="1">
              <a:extLst>
                <a:ext uri="{63B3BB69-23CF-44E3-9099-C40C66FF867C}">
                  <a14:compatExt spid="_x0000_s2168"/>
                </a:ext>
                <a:ext uri="{FF2B5EF4-FFF2-40B4-BE49-F238E27FC236}">
                  <a16:creationId xmlns="" xmlns:a16="http://schemas.microsoft.com/office/drawing/2014/main" id="{00000000-0008-0000-02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2169" name="Check Box 121" hidden="1">
              <a:extLst>
                <a:ext uri="{63B3BB69-23CF-44E3-9099-C40C66FF867C}">
                  <a14:compatExt spid="_x0000_s2169"/>
                </a:ext>
                <a:ext uri="{FF2B5EF4-FFF2-40B4-BE49-F238E27FC236}">
                  <a16:creationId xmlns="" xmlns:a16="http://schemas.microsoft.com/office/drawing/2014/main" id="{00000000-0008-0000-02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196</xdr:row>
          <xdr:rowOff>9525</xdr:rowOff>
        </xdr:to>
        <xdr:sp macro="" textlink="">
          <xdr:nvSpPr>
            <xdr:cNvPr id="2170" name="Check Box 122" hidden="1">
              <a:extLst>
                <a:ext uri="{63B3BB69-23CF-44E3-9099-C40C66FF867C}">
                  <a14:compatExt spid="_x0000_s2170"/>
                </a:ext>
                <a:ext uri="{FF2B5EF4-FFF2-40B4-BE49-F238E27FC236}">
                  <a16:creationId xmlns="" xmlns:a16="http://schemas.microsoft.com/office/drawing/2014/main" id="{00000000-0008-0000-02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196</xdr:row>
          <xdr:rowOff>180975</xdr:rowOff>
        </xdr:to>
        <xdr:sp macro="" textlink="">
          <xdr:nvSpPr>
            <xdr:cNvPr id="2171" name="Check Box 123" hidden="1">
              <a:extLst>
                <a:ext uri="{63B3BB69-23CF-44E3-9099-C40C66FF867C}">
                  <a14:compatExt spid="_x0000_s2171"/>
                </a:ext>
                <a:ext uri="{FF2B5EF4-FFF2-40B4-BE49-F238E27FC236}">
                  <a16:creationId xmlns="" xmlns:a16="http://schemas.microsoft.com/office/drawing/2014/main" id="{00000000-0008-0000-02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2172" name="Check Box 124" hidden="1">
              <a:extLst>
                <a:ext uri="{63B3BB69-23CF-44E3-9099-C40C66FF867C}">
                  <a14:compatExt spid="_x0000_s2172"/>
                </a:ext>
                <a:ext uri="{FF2B5EF4-FFF2-40B4-BE49-F238E27FC236}">
                  <a16:creationId xmlns="" xmlns:a16="http://schemas.microsoft.com/office/drawing/2014/main" id="{00000000-0008-0000-02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2173" name="Check Box 125" hidden="1">
              <a:extLst>
                <a:ext uri="{63B3BB69-23CF-44E3-9099-C40C66FF867C}">
                  <a14:compatExt spid="_x0000_s2173"/>
                </a:ext>
                <a:ext uri="{FF2B5EF4-FFF2-40B4-BE49-F238E27FC236}">
                  <a16:creationId xmlns="" xmlns:a16="http://schemas.microsoft.com/office/drawing/2014/main" id="{00000000-0008-0000-02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2174" name="Check Box 126" hidden="1">
              <a:extLst>
                <a:ext uri="{63B3BB69-23CF-44E3-9099-C40C66FF867C}">
                  <a14:compatExt spid="_x0000_s2174"/>
                </a:ext>
                <a:ext uri="{FF2B5EF4-FFF2-40B4-BE49-F238E27FC236}">
                  <a16:creationId xmlns="" xmlns:a16="http://schemas.microsoft.com/office/drawing/2014/main" id="{00000000-0008-0000-02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2175" name="Check Box 127" hidden="1">
              <a:extLst>
                <a:ext uri="{63B3BB69-23CF-44E3-9099-C40C66FF867C}">
                  <a14:compatExt spid="_x0000_s2175"/>
                </a:ext>
                <a:ext uri="{FF2B5EF4-FFF2-40B4-BE49-F238E27FC236}">
                  <a16:creationId xmlns="" xmlns:a16="http://schemas.microsoft.com/office/drawing/2014/main" id="{00000000-0008-0000-02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2176" name="Check Box 128" hidden="1">
              <a:extLst>
                <a:ext uri="{63B3BB69-23CF-44E3-9099-C40C66FF867C}">
                  <a14:compatExt spid="_x0000_s2176"/>
                </a:ext>
                <a:ext uri="{FF2B5EF4-FFF2-40B4-BE49-F238E27FC236}">
                  <a16:creationId xmlns="" xmlns:a16="http://schemas.microsoft.com/office/drawing/2014/main" id="{00000000-0008-0000-02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202</xdr:row>
          <xdr:rowOff>0</xdr:rowOff>
        </xdr:from>
        <xdr:to>
          <xdr:col>4</xdr:col>
          <xdr:colOff>180975</xdr:colOff>
          <xdr:row>203</xdr:row>
          <xdr:rowOff>9525</xdr:rowOff>
        </xdr:to>
        <xdr:sp macro="" textlink="">
          <xdr:nvSpPr>
            <xdr:cNvPr id="2177" name="Check Box 129" hidden="1">
              <a:extLst>
                <a:ext uri="{63B3BB69-23CF-44E3-9099-C40C66FF867C}">
                  <a14:compatExt spid="_x0000_s2177"/>
                </a:ext>
                <a:ext uri="{FF2B5EF4-FFF2-40B4-BE49-F238E27FC236}">
                  <a16:creationId xmlns="" xmlns:a16="http://schemas.microsoft.com/office/drawing/2014/main" id="{00000000-0008-0000-02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202</xdr:row>
          <xdr:rowOff>0</xdr:rowOff>
        </xdr:from>
        <xdr:to>
          <xdr:col>4</xdr:col>
          <xdr:colOff>180975</xdr:colOff>
          <xdr:row>203</xdr:row>
          <xdr:rowOff>9525</xdr:rowOff>
        </xdr:to>
        <xdr:sp macro="" textlink="">
          <xdr:nvSpPr>
            <xdr:cNvPr id="2178" name="Check Box 130" hidden="1">
              <a:extLst>
                <a:ext uri="{63B3BB69-23CF-44E3-9099-C40C66FF867C}">
                  <a14:compatExt spid="_x0000_s2178"/>
                </a:ext>
                <a:ext uri="{FF2B5EF4-FFF2-40B4-BE49-F238E27FC236}">
                  <a16:creationId xmlns="" xmlns:a16="http://schemas.microsoft.com/office/drawing/2014/main" id="{00000000-0008-0000-02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145677</xdr:colOff>
      <xdr:row>46</xdr:row>
      <xdr:rowOff>324968</xdr:rowOff>
    </xdr:from>
    <xdr:to>
      <xdr:col>36</xdr:col>
      <xdr:colOff>155202</xdr:colOff>
      <xdr:row>49</xdr:row>
      <xdr:rowOff>305731</xdr:rowOff>
    </xdr:to>
    <xdr:sp macro="" textlink="">
      <xdr:nvSpPr>
        <xdr:cNvPr id="230" name="角丸四角形 229">
          <a:extLst>
            <a:ext uri="{FF2B5EF4-FFF2-40B4-BE49-F238E27FC236}">
              <a16:creationId xmlns="" xmlns:a16="http://schemas.microsoft.com/office/drawing/2014/main" id="{00000000-0008-0000-0200-0000E6000000}"/>
            </a:ext>
          </a:extLst>
        </xdr:cNvPr>
        <xdr:cNvSpPr/>
      </xdr:nvSpPr>
      <xdr:spPr>
        <a:xfrm>
          <a:off x="6364942" y="10455086"/>
          <a:ext cx="771525" cy="765174"/>
        </a:xfrm>
        <a:prstGeom prst="roundRect">
          <a:avLst/>
        </a:prstGeom>
        <a:solidFill>
          <a:schemeClr val="bg1"/>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6000" b="1">
              <a:solidFill>
                <a:schemeClr val="tx1"/>
              </a:solidFill>
              <a:latin typeface="ＭＳ Ｐゴシック" panose="020B0600070205080204" pitchFamily="50" charset="-128"/>
              <a:ea typeface="ＭＳ Ｐゴシック" panose="020B0600070205080204" pitchFamily="50" charset="-128"/>
            </a:rPr>
            <a:t>2</a:t>
          </a:r>
          <a:endParaRPr kumimoji="1" lang="ja-JP" altLang="en-US" sz="60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159685</xdr:colOff>
      <xdr:row>94</xdr:row>
      <xdr:rowOff>159122</xdr:rowOff>
    </xdr:from>
    <xdr:to>
      <xdr:col>36</xdr:col>
      <xdr:colOff>169210</xdr:colOff>
      <xdr:row>98</xdr:row>
      <xdr:rowOff>42206</xdr:rowOff>
    </xdr:to>
    <xdr:sp macro="" textlink="">
      <xdr:nvSpPr>
        <xdr:cNvPr id="231" name="角丸四角形 230">
          <a:extLst>
            <a:ext uri="{FF2B5EF4-FFF2-40B4-BE49-F238E27FC236}">
              <a16:creationId xmlns="" xmlns:a16="http://schemas.microsoft.com/office/drawing/2014/main" id="{00000000-0008-0000-0200-0000E7000000}"/>
            </a:ext>
          </a:extLst>
        </xdr:cNvPr>
        <xdr:cNvSpPr/>
      </xdr:nvSpPr>
      <xdr:spPr>
        <a:xfrm>
          <a:off x="6378950" y="21551151"/>
          <a:ext cx="771525" cy="768349"/>
        </a:xfrm>
        <a:prstGeom prst="roundRect">
          <a:avLst/>
        </a:prstGeom>
        <a:solidFill>
          <a:schemeClr val="bg1"/>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6000" b="1">
              <a:solidFill>
                <a:schemeClr val="tx1"/>
              </a:solidFill>
              <a:latin typeface="ＭＳ Ｐゴシック" panose="020B0600070205080204" pitchFamily="50" charset="-128"/>
              <a:ea typeface="ＭＳ Ｐゴシック" panose="020B0600070205080204" pitchFamily="50" charset="-128"/>
            </a:rPr>
            <a:t>3</a:t>
          </a:r>
          <a:endParaRPr kumimoji="1" lang="ja-JP" altLang="en-US" sz="60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33</xdr:col>
      <xdr:colOff>139516</xdr:colOff>
      <xdr:row>133</xdr:row>
      <xdr:rowOff>66485</xdr:rowOff>
    </xdr:from>
    <xdr:to>
      <xdr:col>37</xdr:col>
      <xdr:colOff>149041</xdr:colOff>
      <xdr:row>135</xdr:row>
      <xdr:rowOff>397805</xdr:rowOff>
    </xdr:to>
    <xdr:sp macro="" textlink="">
      <xdr:nvSpPr>
        <xdr:cNvPr id="233" name="角丸四角形 232">
          <a:extLst>
            <a:ext uri="{FF2B5EF4-FFF2-40B4-BE49-F238E27FC236}">
              <a16:creationId xmlns="" xmlns:a16="http://schemas.microsoft.com/office/drawing/2014/main" id="{00000000-0008-0000-0200-0000E9000000}"/>
            </a:ext>
          </a:extLst>
        </xdr:cNvPr>
        <xdr:cNvSpPr/>
      </xdr:nvSpPr>
      <xdr:spPr>
        <a:xfrm>
          <a:off x="6530791" y="31918085"/>
          <a:ext cx="771525" cy="759945"/>
        </a:xfrm>
        <a:prstGeom prst="roundRect">
          <a:avLst/>
        </a:prstGeom>
        <a:solidFill>
          <a:schemeClr val="bg1"/>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6000" b="1">
              <a:solidFill>
                <a:schemeClr val="tx1"/>
              </a:solidFill>
              <a:latin typeface="ＭＳ Ｐゴシック" panose="020B0600070205080204" pitchFamily="50" charset="-128"/>
              <a:ea typeface="ＭＳ Ｐゴシック" panose="020B0600070205080204" pitchFamily="50" charset="-128"/>
            </a:rPr>
            <a:t>4</a:t>
          </a:r>
          <a:endParaRPr kumimoji="1" lang="ja-JP" altLang="en-US" sz="60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172572</xdr:colOff>
      <xdr:row>168</xdr:row>
      <xdr:rowOff>588307</xdr:rowOff>
    </xdr:from>
    <xdr:to>
      <xdr:col>36</xdr:col>
      <xdr:colOff>182097</xdr:colOff>
      <xdr:row>170</xdr:row>
      <xdr:rowOff>92072</xdr:rowOff>
    </xdr:to>
    <xdr:sp macro="" textlink="">
      <xdr:nvSpPr>
        <xdr:cNvPr id="235" name="角丸四角形 234">
          <a:extLst>
            <a:ext uri="{FF2B5EF4-FFF2-40B4-BE49-F238E27FC236}">
              <a16:creationId xmlns="" xmlns:a16="http://schemas.microsoft.com/office/drawing/2014/main" id="{00000000-0008-0000-0200-0000EB000000}"/>
            </a:ext>
          </a:extLst>
        </xdr:cNvPr>
        <xdr:cNvSpPr/>
      </xdr:nvSpPr>
      <xdr:spPr>
        <a:xfrm>
          <a:off x="6391837" y="43977483"/>
          <a:ext cx="771525" cy="758824"/>
        </a:xfrm>
        <a:prstGeom prst="roundRect">
          <a:avLst/>
        </a:prstGeom>
        <a:solidFill>
          <a:schemeClr val="bg1"/>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6000" b="1">
              <a:solidFill>
                <a:schemeClr val="tx1"/>
              </a:solidFill>
              <a:latin typeface="ＭＳ Ｐゴシック" panose="020B0600070205080204" pitchFamily="50" charset="-128"/>
              <a:ea typeface="ＭＳ Ｐゴシック" panose="020B0600070205080204" pitchFamily="50" charset="-128"/>
            </a:rPr>
            <a:t>5</a:t>
          </a:r>
          <a:endParaRPr kumimoji="1" lang="ja-JP" altLang="en-US" sz="60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187140</xdr:colOff>
      <xdr:row>225</xdr:row>
      <xdr:rowOff>4760</xdr:rowOff>
    </xdr:from>
    <xdr:to>
      <xdr:col>37</xdr:col>
      <xdr:colOff>6165</xdr:colOff>
      <xdr:row>230</xdr:row>
      <xdr:rowOff>4759</xdr:rowOff>
    </xdr:to>
    <xdr:sp macro="" textlink="">
      <xdr:nvSpPr>
        <xdr:cNvPr id="236" name="角丸四角形 235">
          <a:extLst>
            <a:ext uri="{FF2B5EF4-FFF2-40B4-BE49-F238E27FC236}">
              <a16:creationId xmlns="" xmlns:a16="http://schemas.microsoft.com/office/drawing/2014/main" id="{00000000-0008-0000-0200-0000EC000000}"/>
            </a:ext>
          </a:extLst>
        </xdr:cNvPr>
        <xdr:cNvSpPr/>
      </xdr:nvSpPr>
      <xdr:spPr>
        <a:xfrm>
          <a:off x="6406405" y="55731613"/>
          <a:ext cx="771525" cy="761999"/>
        </a:xfrm>
        <a:prstGeom prst="roundRect">
          <a:avLst/>
        </a:prstGeom>
        <a:solidFill>
          <a:schemeClr val="bg1"/>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6000" b="1">
              <a:solidFill>
                <a:schemeClr val="tx1"/>
              </a:solidFill>
              <a:latin typeface="ＭＳ Ｐゴシック" panose="020B0600070205080204" pitchFamily="50" charset="-128"/>
              <a:ea typeface="ＭＳ Ｐゴシック" panose="020B0600070205080204" pitchFamily="50" charset="-128"/>
            </a:rPr>
            <a:t>6</a:t>
          </a:r>
          <a:endParaRPr kumimoji="1" lang="ja-JP" altLang="en-US" sz="60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104776</xdr:colOff>
      <xdr:row>6</xdr:row>
      <xdr:rowOff>47625</xdr:rowOff>
    </xdr:from>
    <xdr:to>
      <xdr:col>33</xdr:col>
      <xdr:colOff>76200</xdr:colOff>
      <xdr:row>10</xdr:row>
      <xdr:rowOff>114300</xdr:rowOff>
    </xdr:to>
    <xdr:sp macro="" textlink="">
      <xdr:nvSpPr>
        <xdr:cNvPr id="229" name="角丸四角形吹き出し 228">
          <a:extLst>
            <a:ext uri="{FF2B5EF4-FFF2-40B4-BE49-F238E27FC236}">
              <a16:creationId xmlns="" xmlns:a16="http://schemas.microsoft.com/office/drawing/2014/main" id="{00000000-0008-0000-0200-0000E5000000}"/>
            </a:ext>
          </a:extLst>
        </xdr:cNvPr>
        <xdr:cNvSpPr/>
      </xdr:nvSpPr>
      <xdr:spPr bwMode="auto">
        <a:xfrm>
          <a:off x="3629026" y="1095375"/>
          <a:ext cx="2838449" cy="800100"/>
        </a:xfrm>
        <a:prstGeom prst="wedgeRoundRectCallout">
          <a:avLst>
            <a:gd name="adj1" fmla="val -39190"/>
            <a:gd name="adj2" fmla="val 82734"/>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wrap="square" lIns="72000" tIns="0" rIns="0" bIns="0" spcCol="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提出前に、基本情報で入力した内容が正しく表示されているか確認</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15</xdr:col>
      <xdr:colOff>19050</xdr:colOff>
      <xdr:row>83</xdr:row>
      <xdr:rowOff>123265</xdr:rowOff>
    </xdr:from>
    <xdr:to>
      <xdr:col>36</xdr:col>
      <xdr:colOff>166689</xdr:colOff>
      <xdr:row>85</xdr:row>
      <xdr:rowOff>79902</xdr:rowOff>
    </xdr:to>
    <xdr:sp macro="" textlink="">
      <xdr:nvSpPr>
        <xdr:cNvPr id="232" name="角丸四角形吹き出し 231">
          <a:extLst>
            <a:ext uri="{FF2B5EF4-FFF2-40B4-BE49-F238E27FC236}">
              <a16:creationId xmlns="" xmlns:a16="http://schemas.microsoft.com/office/drawing/2014/main" id="{00000000-0008-0000-0200-0000E8000000}"/>
            </a:ext>
          </a:extLst>
        </xdr:cNvPr>
        <xdr:cNvSpPr/>
      </xdr:nvSpPr>
      <xdr:spPr bwMode="auto">
        <a:xfrm>
          <a:off x="2971800" y="18839890"/>
          <a:ext cx="4157664" cy="556712"/>
        </a:xfrm>
        <a:prstGeom prst="wedgeRoundRectCallout">
          <a:avLst>
            <a:gd name="adj1" fmla="val -22795"/>
            <a:gd name="adj2" fmla="val -91286"/>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介護職員等に賃金改善を実施する期間を記載</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（加算の算定期間・国保連からの入金期間ではない）</a:t>
          </a:r>
        </a:p>
      </xdr:txBody>
    </xdr:sp>
    <xdr:clientData/>
  </xdr:twoCellAnchor>
  <xdr:twoCellAnchor>
    <xdr:from>
      <xdr:col>0</xdr:col>
      <xdr:colOff>0</xdr:colOff>
      <xdr:row>94</xdr:row>
      <xdr:rowOff>214592</xdr:rowOff>
    </xdr:from>
    <xdr:to>
      <xdr:col>14</xdr:col>
      <xdr:colOff>33617</xdr:colOff>
      <xdr:row>99</xdr:row>
      <xdr:rowOff>22411</xdr:rowOff>
    </xdr:to>
    <xdr:sp macro="" textlink="">
      <xdr:nvSpPr>
        <xdr:cNvPr id="241" name="角丸四角形吹き出し 240">
          <a:extLst>
            <a:ext uri="{FF2B5EF4-FFF2-40B4-BE49-F238E27FC236}">
              <a16:creationId xmlns="" xmlns:a16="http://schemas.microsoft.com/office/drawing/2014/main" id="{00000000-0008-0000-0200-0000F1000000}"/>
            </a:ext>
          </a:extLst>
        </xdr:cNvPr>
        <xdr:cNvSpPr/>
      </xdr:nvSpPr>
      <xdr:spPr bwMode="auto">
        <a:xfrm>
          <a:off x="0" y="21606621"/>
          <a:ext cx="2812676" cy="905996"/>
        </a:xfrm>
        <a:prstGeom prst="wedgeRoundRectCallout">
          <a:avLst>
            <a:gd name="adj1" fmla="val 62066"/>
            <a:gd name="adj2" fmla="val 59741"/>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介護職員に賃金改善を実施する期間を記載（加算の算定期間・国保連からの入金期間ではない）</a:t>
          </a:r>
        </a:p>
      </xdr:txBody>
    </xdr:sp>
    <xdr:clientData/>
  </xdr:twoCellAnchor>
  <xdr:twoCellAnchor>
    <xdr:from>
      <xdr:col>23</xdr:col>
      <xdr:colOff>152400</xdr:colOff>
      <xdr:row>124</xdr:row>
      <xdr:rowOff>358588</xdr:rowOff>
    </xdr:from>
    <xdr:to>
      <xdr:col>36</xdr:col>
      <xdr:colOff>109257</xdr:colOff>
      <xdr:row>125</xdr:row>
      <xdr:rowOff>121023</xdr:rowOff>
    </xdr:to>
    <xdr:sp macro="" textlink="">
      <xdr:nvSpPr>
        <xdr:cNvPr id="244" name="角丸四角形吹き出し 243">
          <a:extLst>
            <a:ext uri="{FF2B5EF4-FFF2-40B4-BE49-F238E27FC236}">
              <a16:creationId xmlns="" xmlns:a16="http://schemas.microsoft.com/office/drawing/2014/main" id="{00000000-0008-0000-0200-0000F4000000}"/>
            </a:ext>
          </a:extLst>
        </xdr:cNvPr>
        <xdr:cNvSpPr/>
      </xdr:nvSpPr>
      <xdr:spPr bwMode="auto">
        <a:xfrm>
          <a:off x="4638675" y="29505088"/>
          <a:ext cx="2433357" cy="810185"/>
        </a:xfrm>
        <a:prstGeom prst="wedgeRoundRectCallout">
          <a:avLst>
            <a:gd name="adj1" fmla="val 20910"/>
            <a:gd name="adj2" fmla="val 80374"/>
            <a:gd name="adj3" fmla="val 16667"/>
          </a:avLst>
        </a:prstGeom>
        <a:solidFill>
          <a:srgbClr val="FFCCCC"/>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昨年度と変更がない場合、</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「変更なし」にチェックの上、</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昨年と同じ内容を記載すること</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22</xdr:col>
      <xdr:colOff>90768</xdr:colOff>
      <xdr:row>135</xdr:row>
      <xdr:rowOff>536762</xdr:rowOff>
    </xdr:from>
    <xdr:to>
      <xdr:col>35</xdr:col>
      <xdr:colOff>66676</xdr:colOff>
      <xdr:row>136</xdr:row>
      <xdr:rowOff>142875</xdr:rowOff>
    </xdr:to>
    <xdr:sp macro="" textlink="">
      <xdr:nvSpPr>
        <xdr:cNvPr id="247" name="角丸四角形吹き出し 246">
          <a:extLst>
            <a:ext uri="{FF2B5EF4-FFF2-40B4-BE49-F238E27FC236}">
              <a16:creationId xmlns="" xmlns:a16="http://schemas.microsoft.com/office/drawing/2014/main" id="{00000000-0008-0000-0200-0000F7000000}"/>
            </a:ext>
          </a:extLst>
        </xdr:cNvPr>
        <xdr:cNvSpPr/>
      </xdr:nvSpPr>
      <xdr:spPr bwMode="auto">
        <a:xfrm>
          <a:off x="4386543" y="32816987"/>
          <a:ext cx="2452408" cy="815788"/>
        </a:xfrm>
        <a:prstGeom prst="wedgeRoundRectCallout">
          <a:avLst>
            <a:gd name="adj1" fmla="val 34844"/>
            <a:gd name="adj2" fmla="val 75978"/>
            <a:gd name="adj3" fmla="val 16667"/>
          </a:avLst>
        </a:prstGeom>
        <a:solidFill>
          <a:srgbClr val="FFCCCC"/>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昨年度と変更がない場合、</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「変更なし」にチェックの上、</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昨年と同じ内容を記載すること</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4</xdr:col>
      <xdr:colOff>66675</xdr:colOff>
      <xdr:row>124</xdr:row>
      <xdr:rowOff>438150</xdr:rowOff>
    </xdr:from>
    <xdr:to>
      <xdr:col>16</xdr:col>
      <xdr:colOff>95250</xdr:colOff>
      <xdr:row>124</xdr:row>
      <xdr:rowOff>990600</xdr:rowOff>
    </xdr:to>
    <xdr:sp macro="" textlink="">
      <xdr:nvSpPr>
        <xdr:cNvPr id="256" name="角丸四角形吹き出し 255">
          <a:extLst>
            <a:ext uri="{FF2B5EF4-FFF2-40B4-BE49-F238E27FC236}">
              <a16:creationId xmlns="" xmlns:a16="http://schemas.microsoft.com/office/drawing/2014/main" id="{00000000-0008-0000-0200-000000010000}"/>
            </a:ext>
          </a:extLst>
        </xdr:cNvPr>
        <xdr:cNvSpPr/>
      </xdr:nvSpPr>
      <xdr:spPr bwMode="auto">
        <a:xfrm>
          <a:off x="885825" y="29584650"/>
          <a:ext cx="2352675" cy="552450"/>
        </a:xfrm>
        <a:prstGeom prst="wedgeRoundRectCallout">
          <a:avLst>
            <a:gd name="adj1" fmla="val -49581"/>
            <a:gd name="adj2" fmla="val -19380"/>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根拠規程のうち、賃金改善に関する部分を具体的に記入</a:t>
          </a:r>
        </a:p>
      </xdr:txBody>
    </xdr:sp>
    <xdr:clientData/>
  </xdr:twoCellAnchor>
  <xdr:twoCellAnchor>
    <xdr:from>
      <xdr:col>18</xdr:col>
      <xdr:colOff>9524</xdr:colOff>
      <xdr:row>150</xdr:row>
      <xdr:rowOff>33618</xdr:rowOff>
    </xdr:from>
    <xdr:to>
      <xdr:col>30</xdr:col>
      <xdr:colOff>187698</xdr:colOff>
      <xdr:row>153</xdr:row>
      <xdr:rowOff>177053</xdr:rowOff>
    </xdr:to>
    <xdr:sp macro="" textlink="">
      <xdr:nvSpPr>
        <xdr:cNvPr id="259" name="角丸四角形吹き出し 258">
          <a:extLst>
            <a:ext uri="{FF2B5EF4-FFF2-40B4-BE49-F238E27FC236}">
              <a16:creationId xmlns="" xmlns:a16="http://schemas.microsoft.com/office/drawing/2014/main" id="{00000000-0008-0000-0200-000003010000}"/>
            </a:ext>
          </a:extLst>
        </xdr:cNvPr>
        <xdr:cNvSpPr/>
      </xdr:nvSpPr>
      <xdr:spPr bwMode="auto">
        <a:xfrm>
          <a:off x="3533774" y="37390668"/>
          <a:ext cx="2473699" cy="829235"/>
        </a:xfrm>
        <a:prstGeom prst="wedgeRoundRectCallout">
          <a:avLst>
            <a:gd name="adj1" fmla="val 58147"/>
            <a:gd name="adj2" fmla="val 41912"/>
            <a:gd name="adj3" fmla="val 16667"/>
          </a:avLst>
        </a:prstGeom>
        <a:solidFill>
          <a:srgbClr val="FFCCCC"/>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昨年度と変更がない場合、</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「変更なし」にチェックの上、</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昨年と同じ内容を記載すること</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17</xdr:col>
      <xdr:colOff>180974</xdr:colOff>
      <xdr:row>161</xdr:row>
      <xdr:rowOff>762000</xdr:rowOff>
    </xdr:from>
    <xdr:to>
      <xdr:col>30</xdr:col>
      <xdr:colOff>131668</xdr:colOff>
      <xdr:row>164</xdr:row>
      <xdr:rowOff>210671</xdr:rowOff>
    </xdr:to>
    <xdr:sp macro="" textlink="">
      <xdr:nvSpPr>
        <xdr:cNvPr id="260" name="角丸四角形吹き出し 259">
          <a:extLst>
            <a:ext uri="{FF2B5EF4-FFF2-40B4-BE49-F238E27FC236}">
              <a16:creationId xmlns="" xmlns:a16="http://schemas.microsoft.com/office/drawing/2014/main" id="{00000000-0008-0000-0200-000004010000}"/>
            </a:ext>
          </a:extLst>
        </xdr:cNvPr>
        <xdr:cNvSpPr/>
      </xdr:nvSpPr>
      <xdr:spPr bwMode="auto">
        <a:xfrm>
          <a:off x="3514724" y="41452800"/>
          <a:ext cx="2436719" cy="820271"/>
        </a:xfrm>
        <a:prstGeom prst="wedgeRoundRectCallout">
          <a:avLst>
            <a:gd name="adj1" fmla="val 60149"/>
            <a:gd name="adj2" fmla="val 18560"/>
            <a:gd name="adj3" fmla="val 16667"/>
          </a:avLst>
        </a:prstGeom>
        <a:solidFill>
          <a:srgbClr val="FFCCCC"/>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昨年度と変更がない場合、</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「変更なし」にチェックの上、</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昨年と同じ内容を記載すること</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17</xdr:col>
      <xdr:colOff>28574</xdr:colOff>
      <xdr:row>169</xdr:row>
      <xdr:rowOff>414618</xdr:rowOff>
    </xdr:from>
    <xdr:to>
      <xdr:col>30</xdr:col>
      <xdr:colOff>53226</xdr:colOff>
      <xdr:row>172</xdr:row>
      <xdr:rowOff>188259</xdr:rowOff>
    </xdr:to>
    <xdr:sp macro="" textlink="">
      <xdr:nvSpPr>
        <xdr:cNvPr id="261" name="角丸四角形吹き出し 260">
          <a:extLst>
            <a:ext uri="{FF2B5EF4-FFF2-40B4-BE49-F238E27FC236}">
              <a16:creationId xmlns="" xmlns:a16="http://schemas.microsoft.com/office/drawing/2014/main" id="{00000000-0008-0000-0200-000005010000}"/>
            </a:ext>
          </a:extLst>
        </xdr:cNvPr>
        <xdr:cNvSpPr/>
      </xdr:nvSpPr>
      <xdr:spPr bwMode="auto">
        <a:xfrm>
          <a:off x="3362324" y="44410593"/>
          <a:ext cx="2510677" cy="821391"/>
        </a:xfrm>
        <a:prstGeom prst="wedgeRoundRectCallout">
          <a:avLst>
            <a:gd name="adj1" fmla="val 60149"/>
            <a:gd name="adj2" fmla="val 18560"/>
            <a:gd name="adj3" fmla="val 16667"/>
          </a:avLst>
        </a:prstGeom>
        <a:solidFill>
          <a:srgbClr val="FFCCCC"/>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昨年度と変更がない場合、</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「変更なし」にチェックの上、</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昨年と同じ内容を記載すること</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2</xdr:col>
      <xdr:colOff>11207</xdr:colOff>
      <xdr:row>180</xdr:row>
      <xdr:rowOff>56030</xdr:rowOff>
    </xdr:from>
    <xdr:to>
      <xdr:col>3</xdr:col>
      <xdr:colOff>190501</xdr:colOff>
      <xdr:row>182</xdr:row>
      <xdr:rowOff>123264</xdr:rowOff>
    </xdr:to>
    <xdr:sp macro="" textlink="">
      <xdr:nvSpPr>
        <xdr:cNvPr id="4" name="角丸四角形 3">
          <a:extLst>
            <a:ext uri="{FF2B5EF4-FFF2-40B4-BE49-F238E27FC236}">
              <a16:creationId xmlns="" xmlns:a16="http://schemas.microsoft.com/office/drawing/2014/main" id="{00000000-0008-0000-0200-000004000000}"/>
            </a:ext>
          </a:extLst>
        </xdr:cNvPr>
        <xdr:cNvSpPr/>
      </xdr:nvSpPr>
      <xdr:spPr>
        <a:xfrm>
          <a:off x="414619" y="47288824"/>
          <a:ext cx="392206" cy="403411"/>
        </a:xfrm>
        <a:prstGeom prst="roundRect">
          <a:avLst/>
        </a:prstGeom>
        <a:solidFill>
          <a:schemeClr val="bg1"/>
        </a:solidFill>
        <a:ln>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FF00FF"/>
              </a:solidFill>
              <a:latin typeface="HGP創英角ﾎﾟｯﾌﾟ体" panose="040B0A00000000000000" pitchFamily="50" charset="-128"/>
              <a:ea typeface="HGP創英角ﾎﾟｯﾌﾟ体" panose="040B0A00000000000000" pitchFamily="50" charset="-128"/>
            </a:rPr>
            <a:t>1</a:t>
          </a:r>
          <a:endParaRPr kumimoji="1" lang="ja-JP" altLang="en-US" sz="2000">
            <a:solidFill>
              <a:srgbClr val="FF00FF"/>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xdr:col>
      <xdr:colOff>11205</xdr:colOff>
      <xdr:row>184</xdr:row>
      <xdr:rowOff>44823</xdr:rowOff>
    </xdr:from>
    <xdr:to>
      <xdr:col>3</xdr:col>
      <xdr:colOff>190499</xdr:colOff>
      <xdr:row>186</xdr:row>
      <xdr:rowOff>112058</xdr:rowOff>
    </xdr:to>
    <xdr:sp macro="" textlink="">
      <xdr:nvSpPr>
        <xdr:cNvPr id="262" name="角丸四角形 261">
          <a:extLst>
            <a:ext uri="{FF2B5EF4-FFF2-40B4-BE49-F238E27FC236}">
              <a16:creationId xmlns="" xmlns:a16="http://schemas.microsoft.com/office/drawing/2014/main" id="{00000000-0008-0000-0200-000006010000}"/>
            </a:ext>
          </a:extLst>
        </xdr:cNvPr>
        <xdr:cNvSpPr/>
      </xdr:nvSpPr>
      <xdr:spPr>
        <a:xfrm>
          <a:off x="414617" y="48095647"/>
          <a:ext cx="392206" cy="403411"/>
        </a:xfrm>
        <a:prstGeom prst="roundRect">
          <a:avLst/>
        </a:prstGeom>
        <a:solidFill>
          <a:schemeClr val="bg1"/>
        </a:solidFill>
        <a:ln>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FF00FF"/>
              </a:solidFill>
              <a:latin typeface="HGP創英角ﾎﾟｯﾌﾟ体" panose="040B0A00000000000000" pitchFamily="50" charset="-128"/>
              <a:ea typeface="HGP創英角ﾎﾟｯﾌﾟ体" panose="040B0A00000000000000" pitchFamily="50" charset="-128"/>
            </a:rPr>
            <a:t>2</a:t>
          </a:r>
          <a:endParaRPr kumimoji="1" lang="ja-JP" altLang="en-US" sz="2000">
            <a:solidFill>
              <a:srgbClr val="FF00FF"/>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212911</xdr:colOff>
      <xdr:row>188</xdr:row>
      <xdr:rowOff>190500</xdr:rowOff>
    </xdr:from>
    <xdr:to>
      <xdr:col>3</xdr:col>
      <xdr:colOff>179293</xdr:colOff>
      <xdr:row>190</xdr:row>
      <xdr:rowOff>134469</xdr:rowOff>
    </xdr:to>
    <xdr:sp macro="" textlink="">
      <xdr:nvSpPr>
        <xdr:cNvPr id="263" name="角丸四角形 262">
          <a:extLst>
            <a:ext uri="{FF2B5EF4-FFF2-40B4-BE49-F238E27FC236}">
              <a16:creationId xmlns="" xmlns:a16="http://schemas.microsoft.com/office/drawing/2014/main" id="{00000000-0008-0000-0200-000007010000}"/>
            </a:ext>
          </a:extLst>
        </xdr:cNvPr>
        <xdr:cNvSpPr/>
      </xdr:nvSpPr>
      <xdr:spPr>
        <a:xfrm>
          <a:off x="403411" y="48913676"/>
          <a:ext cx="392206" cy="403411"/>
        </a:xfrm>
        <a:prstGeom prst="roundRect">
          <a:avLst/>
        </a:prstGeom>
        <a:solidFill>
          <a:schemeClr val="bg1"/>
        </a:solidFill>
        <a:ln>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FF00FF"/>
              </a:solidFill>
              <a:latin typeface="HGP創英角ﾎﾟｯﾌﾟ体" panose="040B0A00000000000000" pitchFamily="50" charset="-128"/>
              <a:ea typeface="HGP創英角ﾎﾟｯﾌﾟ体" panose="040B0A00000000000000" pitchFamily="50" charset="-128"/>
            </a:rPr>
            <a:t>3</a:t>
          </a:r>
          <a:endParaRPr kumimoji="1" lang="ja-JP" altLang="en-US" sz="2000">
            <a:solidFill>
              <a:srgbClr val="FF00FF"/>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201706</xdr:colOff>
      <xdr:row>192</xdr:row>
      <xdr:rowOff>56029</xdr:rowOff>
    </xdr:from>
    <xdr:to>
      <xdr:col>3</xdr:col>
      <xdr:colOff>168088</xdr:colOff>
      <xdr:row>194</xdr:row>
      <xdr:rowOff>123263</xdr:rowOff>
    </xdr:to>
    <xdr:sp macro="" textlink="">
      <xdr:nvSpPr>
        <xdr:cNvPr id="264" name="角丸四角形 263">
          <a:extLst>
            <a:ext uri="{FF2B5EF4-FFF2-40B4-BE49-F238E27FC236}">
              <a16:creationId xmlns="" xmlns:a16="http://schemas.microsoft.com/office/drawing/2014/main" id="{00000000-0008-0000-0200-000008010000}"/>
            </a:ext>
          </a:extLst>
        </xdr:cNvPr>
        <xdr:cNvSpPr/>
      </xdr:nvSpPr>
      <xdr:spPr>
        <a:xfrm>
          <a:off x="392206" y="49675676"/>
          <a:ext cx="392206" cy="403411"/>
        </a:xfrm>
        <a:prstGeom prst="roundRect">
          <a:avLst/>
        </a:prstGeom>
        <a:solidFill>
          <a:schemeClr val="bg1"/>
        </a:solidFill>
        <a:ln>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FF00FF"/>
              </a:solidFill>
              <a:latin typeface="HGP創英角ﾎﾟｯﾌﾟ体" panose="040B0A00000000000000" pitchFamily="50" charset="-128"/>
              <a:ea typeface="HGP創英角ﾎﾟｯﾌﾟ体" panose="040B0A00000000000000" pitchFamily="50" charset="-128"/>
            </a:rPr>
            <a:t>4</a:t>
          </a:r>
          <a:endParaRPr kumimoji="1" lang="ja-JP" altLang="en-US" sz="2000">
            <a:solidFill>
              <a:srgbClr val="FF00FF"/>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208429</xdr:colOff>
      <xdr:row>200</xdr:row>
      <xdr:rowOff>67236</xdr:rowOff>
    </xdr:from>
    <xdr:to>
      <xdr:col>3</xdr:col>
      <xdr:colOff>174811</xdr:colOff>
      <xdr:row>202</xdr:row>
      <xdr:rowOff>134471</xdr:rowOff>
    </xdr:to>
    <xdr:sp macro="" textlink="">
      <xdr:nvSpPr>
        <xdr:cNvPr id="265" name="角丸四角形 264">
          <a:extLst>
            <a:ext uri="{FF2B5EF4-FFF2-40B4-BE49-F238E27FC236}">
              <a16:creationId xmlns="" xmlns:a16="http://schemas.microsoft.com/office/drawing/2014/main" id="{00000000-0008-0000-0200-000009010000}"/>
            </a:ext>
          </a:extLst>
        </xdr:cNvPr>
        <xdr:cNvSpPr/>
      </xdr:nvSpPr>
      <xdr:spPr>
        <a:xfrm>
          <a:off x="398929" y="51168861"/>
          <a:ext cx="385482" cy="410135"/>
        </a:xfrm>
        <a:prstGeom prst="roundRect">
          <a:avLst/>
        </a:prstGeom>
        <a:solidFill>
          <a:schemeClr val="bg1"/>
        </a:solidFill>
        <a:ln>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FF00FF"/>
              </a:solidFill>
              <a:latin typeface="HGP創英角ﾎﾟｯﾌﾟ体" panose="040B0A00000000000000" pitchFamily="50" charset="-128"/>
              <a:ea typeface="HGP創英角ﾎﾟｯﾌﾟ体" panose="040B0A00000000000000" pitchFamily="50" charset="-128"/>
            </a:rPr>
            <a:t>6</a:t>
          </a:r>
          <a:endParaRPr kumimoji="1" lang="ja-JP" altLang="en-US" sz="2000">
            <a:solidFill>
              <a:srgbClr val="FF00FF"/>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xdr:col>
      <xdr:colOff>0</xdr:colOff>
      <xdr:row>196</xdr:row>
      <xdr:rowOff>179294</xdr:rowOff>
    </xdr:from>
    <xdr:to>
      <xdr:col>3</xdr:col>
      <xdr:colOff>179294</xdr:colOff>
      <xdr:row>198</xdr:row>
      <xdr:rowOff>145676</xdr:rowOff>
    </xdr:to>
    <xdr:sp macro="" textlink="">
      <xdr:nvSpPr>
        <xdr:cNvPr id="266" name="角丸四角形 265">
          <a:extLst>
            <a:ext uri="{FF2B5EF4-FFF2-40B4-BE49-F238E27FC236}">
              <a16:creationId xmlns="" xmlns:a16="http://schemas.microsoft.com/office/drawing/2014/main" id="{00000000-0008-0000-0200-00000A010000}"/>
            </a:ext>
          </a:extLst>
        </xdr:cNvPr>
        <xdr:cNvSpPr/>
      </xdr:nvSpPr>
      <xdr:spPr>
        <a:xfrm>
          <a:off x="403412" y="50471294"/>
          <a:ext cx="392206" cy="403411"/>
        </a:xfrm>
        <a:prstGeom prst="roundRect">
          <a:avLst/>
        </a:prstGeom>
        <a:solidFill>
          <a:schemeClr val="bg1"/>
        </a:solidFill>
        <a:ln>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FF00FF"/>
              </a:solidFill>
              <a:latin typeface="HGP創英角ﾎﾟｯﾌﾟ体" panose="040B0A00000000000000" pitchFamily="50" charset="-128"/>
              <a:ea typeface="HGP創英角ﾎﾟｯﾌﾟ体" panose="040B0A00000000000000" pitchFamily="50" charset="-128"/>
            </a:rPr>
            <a:t>5</a:t>
          </a:r>
          <a:endParaRPr kumimoji="1" lang="ja-JP" altLang="en-US" sz="2000">
            <a:solidFill>
              <a:srgbClr val="FF00FF"/>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20</xdr:col>
      <xdr:colOff>38099</xdr:colOff>
      <xdr:row>199</xdr:row>
      <xdr:rowOff>104774</xdr:rowOff>
    </xdr:from>
    <xdr:to>
      <xdr:col>31</xdr:col>
      <xdr:colOff>75638</xdr:colOff>
      <xdr:row>203</xdr:row>
      <xdr:rowOff>42581</xdr:rowOff>
    </xdr:to>
    <xdr:sp macro="" textlink="">
      <xdr:nvSpPr>
        <xdr:cNvPr id="267" name="角丸四角形吹き出し 266">
          <a:extLst>
            <a:ext uri="{FF2B5EF4-FFF2-40B4-BE49-F238E27FC236}">
              <a16:creationId xmlns="" xmlns:a16="http://schemas.microsoft.com/office/drawing/2014/main" id="{00000000-0008-0000-0200-00000B010000}"/>
            </a:ext>
          </a:extLst>
        </xdr:cNvPr>
        <xdr:cNvSpPr/>
      </xdr:nvSpPr>
      <xdr:spPr bwMode="auto">
        <a:xfrm>
          <a:off x="3952874" y="51034949"/>
          <a:ext cx="2133039" cy="623607"/>
        </a:xfrm>
        <a:prstGeom prst="wedgeRoundRectCallout">
          <a:avLst>
            <a:gd name="adj1" fmla="val 57747"/>
            <a:gd name="adj2" fmla="val 41912"/>
            <a:gd name="adj3" fmla="val 16667"/>
          </a:avLst>
        </a:prstGeom>
        <a:solidFill>
          <a:srgbClr val="FFCCCC"/>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昨年度と変更がない場合、</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「変更なし」にチェック</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4</xdr:col>
      <xdr:colOff>38100</xdr:colOff>
      <xdr:row>111</xdr:row>
      <xdr:rowOff>619125</xdr:rowOff>
    </xdr:from>
    <xdr:to>
      <xdr:col>16</xdr:col>
      <xdr:colOff>114300</xdr:colOff>
      <xdr:row>111</xdr:row>
      <xdr:rowOff>1171575</xdr:rowOff>
    </xdr:to>
    <xdr:sp macro="" textlink="">
      <xdr:nvSpPr>
        <xdr:cNvPr id="269" name="角丸四角形吹き出し 268">
          <a:extLst>
            <a:ext uri="{FF2B5EF4-FFF2-40B4-BE49-F238E27FC236}">
              <a16:creationId xmlns="" xmlns:a16="http://schemas.microsoft.com/office/drawing/2014/main" id="{00000000-0008-0000-0200-00000D010000}"/>
            </a:ext>
          </a:extLst>
        </xdr:cNvPr>
        <xdr:cNvSpPr/>
      </xdr:nvSpPr>
      <xdr:spPr bwMode="auto">
        <a:xfrm>
          <a:off x="857250" y="25288875"/>
          <a:ext cx="2400300" cy="552450"/>
        </a:xfrm>
        <a:prstGeom prst="wedgeRoundRectCallout">
          <a:avLst>
            <a:gd name="adj1" fmla="val -49581"/>
            <a:gd name="adj2" fmla="val -19380"/>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根拠規程のうち、賃金改善に関する部分を具体的に記入</a:t>
          </a:r>
        </a:p>
      </xdr:txBody>
    </xdr:sp>
    <xdr:clientData/>
  </xdr:twoCellAnchor>
  <xdr:twoCellAnchor>
    <xdr:from>
      <xdr:col>12</xdr:col>
      <xdr:colOff>28575</xdr:colOff>
      <xdr:row>159</xdr:row>
      <xdr:rowOff>857251</xdr:rowOff>
    </xdr:from>
    <xdr:to>
      <xdr:col>23</xdr:col>
      <xdr:colOff>142875</xdr:colOff>
      <xdr:row>161</xdr:row>
      <xdr:rowOff>133350</xdr:rowOff>
    </xdr:to>
    <xdr:sp macro="" textlink="">
      <xdr:nvSpPr>
        <xdr:cNvPr id="238" name="角丸四角形吹き出し 237">
          <a:extLst>
            <a:ext uri="{FF2B5EF4-FFF2-40B4-BE49-F238E27FC236}">
              <a16:creationId xmlns="" xmlns:a16="http://schemas.microsoft.com/office/drawing/2014/main" id="{00000000-0008-0000-0200-000004010000}"/>
            </a:ext>
          </a:extLst>
        </xdr:cNvPr>
        <xdr:cNvSpPr/>
      </xdr:nvSpPr>
      <xdr:spPr bwMode="auto">
        <a:xfrm>
          <a:off x="2409825" y="40376476"/>
          <a:ext cx="2219325" cy="447674"/>
        </a:xfrm>
        <a:prstGeom prst="wedgeRoundRectCallout">
          <a:avLst>
            <a:gd name="adj1" fmla="val 49986"/>
            <a:gd name="adj2" fmla="val 16238"/>
            <a:gd name="adj3" fmla="val 16667"/>
          </a:avLst>
        </a:prstGeom>
        <a:solidFill>
          <a:srgbClr val="FFCCCC"/>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取組内容を具体的に記入</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15</xdr:col>
      <xdr:colOff>0</xdr:colOff>
      <xdr:row>34</xdr:row>
      <xdr:rowOff>0</xdr:rowOff>
    </xdr:from>
    <xdr:ext cx="322384" cy="175846"/>
    <xdr:sp macro="" textlink="">
      <xdr:nvSpPr>
        <xdr:cNvPr id="245" name="正方形/長方形 244">
          <a:extLst>
            <a:ext uri="{FF2B5EF4-FFF2-40B4-BE49-F238E27FC236}">
              <a16:creationId xmlns="" xmlns:a16="http://schemas.microsoft.com/office/drawing/2014/main"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70" name="正方形/長方形 269">
          <a:extLst>
            <a:ext uri="{FF2B5EF4-FFF2-40B4-BE49-F238E27FC236}">
              <a16:creationId xmlns="" xmlns:a16="http://schemas.microsoft.com/office/drawing/2014/main"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71" name="正方形/長方形 270">
          <a:extLst>
            <a:ext uri="{FF2B5EF4-FFF2-40B4-BE49-F238E27FC236}">
              <a16:creationId xmlns="" xmlns:a16="http://schemas.microsoft.com/office/drawing/2014/main"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74" name="正方形/長方形 273">
          <a:extLst>
            <a:ext uri="{FF2B5EF4-FFF2-40B4-BE49-F238E27FC236}">
              <a16:creationId xmlns="" xmlns:a16="http://schemas.microsoft.com/office/drawing/2014/main"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75" name="正方形/長方形 274">
          <a:extLst>
            <a:ext uri="{FF2B5EF4-FFF2-40B4-BE49-F238E27FC236}">
              <a16:creationId xmlns="" xmlns:a16="http://schemas.microsoft.com/office/drawing/2014/main"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76" name="正方形/長方形 275">
          <a:extLst>
            <a:ext uri="{FF2B5EF4-FFF2-40B4-BE49-F238E27FC236}">
              <a16:creationId xmlns="" xmlns:a16="http://schemas.microsoft.com/office/drawing/2014/main"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77" name="正方形/長方形 276">
          <a:extLst>
            <a:ext uri="{FF2B5EF4-FFF2-40B4-BE49-F238E27FC236}">
              <a16:creationId xmlns="" xmlns:a16="http://schemas.microsoft.com/office/drawing/2014/main"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278" name="正方形/長方形 277">
          <a:extLst>
            <a:ext uri="{FF2B5EF4-FFF2-40B4-BE49-F238E27FC236}">
              <a16:creationId xmlns="" xmlns:a16="http://schemas.microsoft.com/office/drawing/2014/main" id="{00000000-0008-0000-0200-000002000000}"/>
            </a:ext>
          </a:extLst>
        </xdr:cNvPr>
        <xdr:cNvSpPr/>
      </xdr:nvSpPr>
      <xdr:spPr>
        <a:xfrm>
          <a:off x="4286250" y="706461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79" name="正方形/長方形 278">
          <a:extLst>
            <a:ext uri="{FF2B5EF4-FFF2-40B4-BE49-F238E27FC236}">
              <a16:creationId xmlns="" xmlns:a16="http://schemas.microsoft.com/office/drawing/2014/main"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80" name="正方形/長方形 279">
          <a:extLst>
            <a:ext uri="{FF2B5EF4-FFF2-40B4-BE49-F238E27FC236}">
              <a16:creationId xmlns="" xmlns:a16="http://schemas.microsoft.com/office/drawing/2014/main"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281" name="正方形/長方形 280">
          <a:extLst>
            <a:ext uri="{FF2B5EF4-FFF2-40B4-BE49-F238E27FC236}">
              <a16:creationId xmlns="" xmlns:a16="http://schemas.microsoft.com/office/drawing/2014/main" id="{00000000-0008-0000-0200-000002000000}"/>
            </a:ext>
          </a:extLst>
        </xdr:cNvPr>
        <xdr:cNvSpPr/>
      </xdr:nvSpPr>
      <xdr:spPr>
        <a:xfrm>
          <a:off x="4286250" y="725511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82" name="正方形/長方形 281">
          <a:extLst>
            <a:ext uri="{FF2B5EF4-FFF2-40B4-BE49-F238E27FC236}">
              <a16:creationId xmlns="" xmlns:a16="http://schemas.microsoft.com/office/drawing/2014/main"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83" name="正方形/長方形 282">
          <a:extLst>
            <a:ext uri="{FF2B5EF4-FFF2-40B4-BE49-F238E27FC236}">
              <a16:creationId xmlns="" xmlns:a16="http://schemas.microsoft.com/office/drawing/2014/main" id="{00000000-0008-0000-0A00-000069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84" name="正方形/長方形 283">
          <a:extLst>
            <a:ext uri="{FF2B5EF4-FFF2-40B4-BE49-F238E27FC236}">
              <a16:creationId xmlns="" xmlns:a16="http://schemas.microsoft.com/office/drawing/2014/main" id="{00000000-0008-0000-0A00-00006C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85" name="正方形/長方形 284">
          <a:extLst>
            <a:ext uri="{FF2B5EF4-FFF2-40B4-BE49-F238E27FC236}">
              <a16:creationId xmlns="" xmlns:a16="http://schemas.microsoft.com/office/drawing/2014/main" id="{00000000-0008-0000-0A00-00006D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86" name="正方形/長方形 285">
          <a:extLst>
            <a:ext uri="{FF2B5EF4-FFF2-40B4-BE49-F238E27FC236}">
              <a16:creationId xmlns="" xmlns:a16="http://schemas.microsoft.com/office/drawing/2014/main" id="{00000000-0008-0000-0A00-00006E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87" name="正方形/長方形 286">
          <a:extLst>
            <a:ext uri="{FF2B5EF4-FFF2-40B4-BE49-F238E27FC236}">
              <a16:creationId xmlns="" xmlns:a16="http://schemas.microsoft.com/office/drawing/2014/main" id="{00000000-0008-0000-0A00-00006F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88" name="正方形/長方形 287">
          <a:extLst>
            <a:ext uri="{FF2B5EF4-FFF2-40B4-BE49-F238E27FC236}">
              <a16:creationId xmlns="" xmlns:a16="http://schemas.microsoft.com/office/drawing/2014/main" id="{00000000-0008-0000-0A00-000070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89" name="正方形/長方形 288">
          <a:extLst>
            <a:ext uri="{FF2B5EF4-FFF2-40B4-BE49-F238E27FC236}">
              <a16:creationId xmlns="" xmlns:a16="http://schemas.microsoft.com/office/drawing/2014/main" id="{00000000-0008-0000-0A00-000071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290" name="正方形/長方形 289">
          <a:extLst>
            <a:ext uri="{FF2B5EF4-FFF2-40B4-BE49-F238E27FC236}">
              <a16:creationId xmlns="" xmlns:a16="http://schemas.microsoft.com/office/drawing/2014/main" id="{00000000-0008-0000-0A00-000072000000}"/>
            </a:ext>
          </a:extLst>
        </xdr:cNvPr>
        <xdr:cNvSpPr/>
      </xdr:nvSpPr>
      <xdr:spPr>
        <a:xfrm>
          <a:off x="4286250" y="706461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91" name="正方形/長方形 290">
          <a:extLst>
            <a:ext uri="{FF2B5EF4-FFF2-40B4-BE49-F238E27FC236}">
              <a16:creationId xmlns="" xmlns:a16="http://schemas.microsoft.com/office/drawing/2014/main" id="{00000000-0008-0000-0A00-000073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92" name="正方形/長方形 291">
          <a:extLst>
            <a:ext uri="{FF2B5EF4-FFF2-40B4-BE49-F238E27FC236}">
              <a16:creationId xmlns="" xmlns:a16="http://schemas.microsoft.com/office/drawing/2014/main" id="{00000000-0008-0000-0A00-000074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293" name="正方形/長方形 292">
          <a:extLst>
            <a:ext uri="{FF2B5EF4-FFF2-40B4-BE49-F238E27FC236}">
              <a16:creationId xmlns="" xmlns:a16="http://schemas.microsoft.com/office/drawing/2014/main" id="{00000000-0008-0000-0A00-000075000000}"/>
            </a:ext>
          </a:extLst>
        </xdr:cNvPr>
        <xdr:cNvSpPr/>
      </xdr:nvSpPr>
      <xdr:spPr>
        <a:xfrm>
          <a:off x="4286250" y="725511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94" name="正方形/長方形 293">
          <a:extLst>
            <a:ext uri="{FF2B5EF4-FFF2-40B4-BE49-F238E27FC236}">
              <a16:creationId xmlns="" xmlns:a16="http://schemas.microsoft.com/office/drawing/2014/main" id="{00000000-0008-0000-0A00-000076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18</xdr:col>
      <xdr:colOff>415639</xdr:colOff>
      <xdr:row>2</xdr:row>
      <xdr:rowOff>138545</xdr:rowOff>
    </xdr:from>
    <xdr:to>
      <xdr:col>32</xdr:col>
      <xdr:colOff>259774</xdr:colOff>
      <xdr:row>5</xdr:row>
      <xdr:rowOff>277092</xdr:rowOff>
    </xdr:to>
    <xdr:sp macro="" textlink="">
      <xdr:nvSpPr>
        <xdr:cNvPr id="2" name="角丸四角形吹き出し 1">
          <a:extLst>
            <a:ext uri="{FF2B5EF4-FFF2-40B4-BE49-F238E27FC236}">
              <a16:creationId xmlns="" xmlns:a16="http://schemas.microsoft.com/office/drawing/2014/main" id="{00000000-0008-0000-0300-000002000000}"/>
            </a:ext>
          </a:extLst>
        </xdr:cNvPr>
        <xdr:cNvSpPr>
          <a:spLocks noGrp="1"/>
        </xdr:cNvSpPr>
      </xdr:nvSpPr>
      <xdr:spPr bwMode="auto">
        <a:xfrm>
          <a:off x="12105412" y="762000"/>
          <a:ext cx="5108862" cy="1073728"/>
        </a:xfrm>
        <a:prstGeom prst="wedgeRoundRectCallout">
          <a:avLst>
            <a:gd name="adj1" fmla="val 15542"/>
            <a:gd name="adj2" fmla="val 86971"/>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horz" wrap="square" lIns="72000" tIns="0" rIns="0" bIns="0" rtlCol="0" anchor="ctr" anchorCtr="0" upright="1">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r>
            <a:rPr kumimoji="1" lang="ja-JP" altLang="en-US" sz="2000" b="1">
              <a:solidFill>
                <a:sysClr val="windowText" lastClr="000000"/>
              </a:solidFill>
              <a:latin typeface="+mn-ea"/>
            </a:rPr>
            <a:t>加算を算定しようとする期間を記入。</a:t>
          </a:r>
          <a:endParaRPr kumimoji="1" lang="en-US" altLang="ja-JP" sz="2000" b="1">
            <a:solidFill>
              <a:sysClr val="windowText" lastClr="000000"/>
            </a:solidFill>
            <a:latin typeface="+mn-ea"/>
          </a:endParaRPr>
        </a:p>
        <a:p>
          <a:pPr algn="l">
            <a:buNone/>
          </a:pPr>
          <a:r>
            <a:rPr kumimoji="1" lang="ja-JP" altLang="en-US" sz="2000" b="1">
              <a:solidFill>
                <a:sysClr val="windowText" lastClr="000000"/>
              </a:solidFill>
              <a:latin typeface="+mn-ea"/>
            </a:rPr>
            <a:t>年度途中からの算定でなければ</a:t>
          </a:r>
          <a:r>
            <a:rPr kumimoji="1" lang="en-US" altLang="ja-JP" sz="2000" b="1">
              <a:solidFill>
                <a:sysClr val="windowText" lastClr="000000"/>
              </a:solidFill>
              <a:latin typeface="+mn-ea"/>
            </a:rPr>
            <a:t>4</a:t>
          </a:r>
          <a:r>
            <a:rPr kumimoji="1" lang="ja-JP" altLang="en-US" sz="2000" b="1">
              <a:solidFill>
                <a:sysClr val="windowText" lastClr="000000"/>
              </a:solidFill>
              <a:latin typeface="+mn-ea"/>
            </a:rPr>
            <a:t>月～</a:t>
          </a:r>
          <a:r>
            <a:rPr kumimoji="1" lang="en-US" altLang="ja-JP" sz="2000" b="1">
              <a:solidFill>
                <a:sysClr val="windowText" lastClr="000000"/>
              </a:solidFill>
              <a:latin typeface="+mn-ea"/>
            </a:rPr>
            <a:t>3</a:t>
          </a:r>
          <a:r>
            <a:rPr kumimoji="1" lang="ja-JP" altLang="en-US" sz="2000" b="1">
              <a:solidFill>
                <a:sysClr val="windowText" lastClr="000000"/>
              </a:solidFill>
              <a:latin typeface="+mn-ea"/>
            </a:rPr>
            <a:t>月。</a:t>
          </a:r>
          <a:endParaRPr kumimoji="1" lang="en-US" altLang="ja-JP" sz="2000" b="1">
            <a:solidFill>
              <a:sysClr val="windowText" lastClr="000000"/>
            </a:solidFill>
            <a:latin typeface="+mn-ea"/>
          </a:endParaRPr>
        </a:p>
      </xdr:txBody>
    </xdr:sp>
    <xdr:clientData/>
  </xdr:twoCellAnchor>
  <xdr:twoCellAnchor>
    <xdr:from>
      <xdr:col>0</xdr:col>
      <xdr:colOff>173182</xdr:colOff>
      <xdr:row>21</xdr:row>
      <xdr:rowOff>381000</xdr:rowOff>
    </xdr:from>
    <xdr:to>
      <xdr:col>5</xdr:col>
      <xdr:colOff>204106</xdr:colOff>
      <xdr:row>23</xdr:row>
      <xdr:rowOff>299359</xdr:rowOff>
    </xdr:to>
    <xdr:sp macro="" textlink="">
      <xdr:nvSpPr>
        <xdr:cNvPr id="5" name="角丸四角形 4">
          <a:extLst>
            <a:ext uri="{FF2B5EF4-FFF2-40B4-BE49-F238E27FC236}">
              <a16:creationId xmlns="" xmlns:a16="http://schemas.microsoft.com/office/drawing/2014/main" id="{00000000-0008-0000-0300-000005000000}"/>
            </a:ext>
          </a:extLst>
        </xdr:cNvPr>
        <xdr:cNvSpPr/>
      </xdr:nvSpPr>
      <xdr:spPr>
        <a:xfrm rot="5400000">
          <a:off x="177510" y="10958081"/>
          <a:ext cx="1130632" cy="1139288"/>
        </a:xfrm>
        <a:prstGeom prst="roundRect">
          <a:avLst/>
        </a:prstGeom>
        <a:solidFill>
          <a:schemeClr val="bg1"/>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8800" b="1">
              <a:solidFill>
                <a:schemeClr val="tx1"/>
              </a:solidFill>
              <a:latin typeface="ＭＳ Ｐゴシック" panose="020B0600070205080204" pitchFamily="50" charset="-128"/>
              <a:ea typeface="ＭＳ Ｐゴシック" panose="020B0600070205080204" pitchFamily="50" charset="-128"/>
            </a:rPr>
            <a:t>7</a:t>
          </a:r>
          <a:endParaRPr kumimoji="1" lang="ja-JP" altLang="en-US" sz="88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40821</xdr:colOff>
      <xdr:row>7</xdr:row>
      <xdr:rowOff>68036</xdr:rowOff>
    </xdr:from>
    <xdr:to>
      <xdr:col>16</xdr:col>
      <xdr:colOff>81643</xdr:colOff>
      <xdr:row>9</xdr:row>
      <xdr:rowOff>1809751</xdr:rowOff>
    </xdr:to>
    <xdr:sp macro="" textlink="">
      <xdr:nvSpPr>
        <xdr:cNvPr id="7" name="角丸四角形吹き出し 6">
          <a:extLst>
            <a:ext uri="{FF2B5EF4-FFF2-40B4-BE49-F238E27FC236}">
              <a16:creationId xmlns="" xmlns:a16="http://schemas.microsoft.com/office/drawing/2014/main" id="{00000000-0008-0000-0200-0000A7000000}"/>
            </a:ext>
          </a:extLst>
        </xdr:cNvPr>
        <xdr:cNvSpPr/>
      </xdr:nvSpPr>
      <xdr:spPr bwMode="auto">
        <a:xfrm>
          <a:off x="5320392" y="2095500"/>
          <a:ext cx="4803322" cy="2095501"/>
        </a:xfrm>
        <a:prstGeom prst="wedgeRoundRectCallout">
          <a:avLst>
            <a:gd name="adj1" fmla="val 52300"/>
            <a:gd name="adj2" fmla="val 70048"/>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wrap="square" lIns="72000" tIns="0" rIns="0" bIns="0" spcCol="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2000" b="1" kern="1200">
              <a:solidFill>
                <a:srgbClr val="FF0000"/>
              </a:solidFill>
              <a:effectLst/>
              <a:latin typeface="+mn-lt"/>
              <a:ea typeface="+mn-ea"/>
              <a:cs typeface="+mn-cs"/>
            </a:rPr>
            <a:t>注意</a:t>
          </a:r>
          <a:r>
            <a:rPr kumimoji="1" lang="en-US" altLang="ja-JP" sz="2000" b="1" kern="1200">
              <a:solidFill>
                <a:srgbClr val="FF0000"/>
              </a:solidFill>
              <a:effectLst/>
              <a:latin typeface="+mn-lt"/>
              <a:ea typeface="+mn-ea"/>
              <a:cs typeface="+mn-cs"/>
            </a:rPr>
            <a:t>‼</a:t>
          </a:r>
          <a:r>
            <a:rPr kumimoji="1" lang="ja-JP" altLang="ja-JP" sz="2000" b="1" kern="1200">
              <a:solidFill>
                <a:srgbClr val="FF0000"/>
              </a:solidFill>
              <a:effectLst/>
              <a:latin typeface="+mn-lt"/>
              <a:ea typeface="+mn-ea"/>
              <a:cs typeface="+mn-cs"/>
            </a:rPr>
            <a:t> 白枠には</a:t>
          </a:r>
          <a:r>
            <a:rPr kumimoji="1" lang="ja-JP" altLang="en-US" sz="2000" b="1" kern="1200">
              <a:solidFill>
                <a:srgbClr val="FF0000"/>
              </a:solidFill>
              <a:effectLst/>
              <a:latin typeface="+mn-lt"/>
              <a:ea typeface="+mn-ea"/>
              <a:cs typeface="+mn-cs"/>
            </a:rPr>
            <a:t>入力</a:t>
          </a:r>
          <a:r>
            <a:rPr kumimoji="1" lang="ja-JP" altLang="ja-JP" sz="2000" b="1" kern="1200">
              <a:solidFill>
                <a:srgbClr val="FF0000"/>
              </a:solidFill>
              <a:effectLst/>
              <a:latin typeface="+mn-lt"/>
              <a:ea typeface="+mn-ea"/>
              <a:cs typeface="+mn-cs"/>
            </a:rPr>
            <a:t>しない</a:t>
          </a:r>
          <a:endParaRPr kumimoji="1" lang="en-US" altLang="ja-JP" sz="2000" b="1">
            <a:solidFill>
              <a:srgbClr val="FF0000"/>
            </a:solidFill>
            <a:latin typeface="HGPｺﾞｼｯｸM" panose="020B0600000000000000" pitchFamily="50" charset="-128"/>
            <a:ea typeface="HGPｺﾞｼｯｸM" panose="020B0600000000000000" pitchFamily="50" charset="-128"/>
          </a:endParaRPr>
        </a:p>
        <a:p>
          <a:pPr lvl="0" algn="l"/>
          <a:r>
            <a:rPr kumimoji="1" lang="ja-JP" altLang="en-US" sz="2000" b="1">
              <a:solidFill>
                <a:sysClr val="windowText" lastClr="000000"/>
              </a:solidFill>
              <a:latin typeface="HGPｺﾞｼｯｸM" panose="020B0600000000000000" pitchFamily="50" charset="-128"/>
              <a:ea typeface="HGPｺﾞｼｯｸM" panose="020B0600000000000000" pitchFamily="50" charset="-128"/>
            </a:rPr>
            <a:t>訂正する時は、基本情報入力シートに戻り、</a:t>
          </a:r>
          <a:r>
            <a:rPr kumimoji="1" lang="en-US" altLang="ja-JP" sz="2000" b="1">
              <a:solidFill>
                <a:sysClr val="windowText" lastClr="000000"/>
              </a:solidFill>
              <a:latin typeface="HGPｺﾞｼｯｸM" panose="020B0600000000000000" pitchFamily="50" charset="-128"/>
              <a:ea typeface="HGPｺﾞｼｯｸM" panose="020B0600000000000000" pitchFamily="50" charset="-128"/>
            </a:rPr>
            <a:t>2-2</a:t>
          </a:r>
          <a:r>
            <a:rPr kumimoji="1" lang="ja-JP" altLang="en-US" sz="2000" b="1">
              <a:solidFill>
                <a:sysClr val="windowText" lastClr="000000"/>
              </a:solidFill>
              <a:latin typeface="HGPｺﾞｼｯｸM" panose="020B0600000000000000" pitchFamily="50" charset="-128"/>
              <a:ea typeface="HGPｺﾞｼｯｸM" panose="020B0600000000000000" pitchFamily="50" charset="-128"/>
            </a:rPr>
            <a:t>・</a:t>
          </a:r>
          <a:r>
            <a:rPr kumimoji="1" lang="en-US" altLang="ja-JP" sz="2000" b="1">
              <a:solidFill>
                <a:sysClr val="windowText" lastClr="000000"/>
              </a:solidFill>
              <a:latin typeface="HGPｺﾞｼｯｸM" panose="020B0600000000000000" pitchFamily="50" charset="-128"/>
              <a:ea typeface="HGPｺﾞｼｯｸM" panose="020B0600000000000000" pitchFamily="50" charset="-128"/>
            </a:rPr>
            <a:t>2-3</a:t>
          </a:r>
          <a:r>
            <a:rPr kumimoji="1" lang="ja-JP" altLang="en-US" sz="2000" b="1">
              <a:solidFill>
                <a:sysClr val="windowText" lastClr="000000"/>
              </a:solidFill>
              <a:latin typeface="HGPｺﾞｼｯｸM" panose="020B0600000000000000" pitchFamily="50" charset="-128"/>
              <a:ea typeface="HGPｺﾞｼｯｸM" panose="020B0600000000000000" pitchFamily="50" charset="-128"/>
            </a:rPr>
            <a:t>・</a:t>
          </a:r>
          <a:r>
            <a:rPr kumimoji="1" lang="en-US" altLang="ja-JP" sz="2000" b="1">
              <a:solidFill>
                <a:sysClr val="windowText" lastClr="000000"/>
              </a:solidFill>
              <a:latin typeface="HGPｺﾞｼｯｸM" panose="020B0600000000000000" pitchFamily="50" charset="-128"/>
              <a:ea typeface="HGPｺﾞｼｯｸM" panose="020B0600000000000000" pitchFamily="50" charset="-128"/>
            </a:rPr>
            <a:t>2-4</a:t>
          </a:r>
          <a:r>
            <a:rPr kumimoji="1" lang="ja-JP" altLang="en-US" sz="2000" b="1">
              <a:solidFill>
                <a:sysClr val="windowText" lastClr="000000"/>
              </a:solidFill>
              <a:latin typeface="HGPｺﾞｼｯｸM" panose="020B0600000000000000" pitchFamily="50" charset="-128"/>
              <a:ea typeface="HGPｺﾞｼｯｸM" panose="020B0600000000000000" pitchFamily="50" charset="-128"/>
            </a:rPr>
            <a:t>の色付きセルの順に行う。訂正内容が本欄に反映されているかを確認する。</a:t>
          </a:r>
          <a:endParaRPr kumimoji="1" lang="en-US" altLang="ja-JP" sz="20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27216</xdr:colOff>
      <xdr:row>14</xdr:row>
      <xdr:rowOff>247405</xdr:rowOff>
    </xdr:from>
    <xdr:to>
      <xdr:col>27</xdr:col>
      <xdr:colOff>246167</xdr:colOff>
      <xdr:row>16</xdr:row>
      <xdr:rowOff>40822</xdr:rowOff>
    </xdr:to>
    <xdr:sp macro="" textlink="">
      <xdr:nvSpPr>
        <xdr:cNvPr id="3" name="角丸四角形吹き出し 2">
          <a:extLst>
            <a:ext uri="{FF2B5EF4-FFF2-40B4-BE49-F238E27FC236}">
              <a16:creationId xmlns="" xmlns:a16="http://schemas.microsoft.com/office/drawing/2014/main" id="{00000000-0008-0000-0400-000003000000}"/>
            </a:ext>
          </a:extLst>
        </xdr:cNvPr>
        <xdr:cNvSpPr>
          <a:spLocks noGrp="1"/>
        </xdr:cNvSpPr>
      </xdr:nvSpPr>
      <xdr:spPr bwMode="auto">
        <a:xfrm>
          <a:off x="13593537" y="6642762"/>
          <a:ext cx="4899809" cy="1018060"/>
        </a:xfrm>
        <a:prstGeom prst="wedgeRoundRectCallout">
          <a:avLst>
            <a:gd name="adj1" fmla="val -20724"/>
            <a:gd name="adj2" fmla="val -86265"/>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horz" wrap="square" lIns="72000" tIns="0" rIns="0" bIns="0" rtlCol="0" anchor="ctr" anchorCtr="0" upright="1">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r>
            <a:rPr kumimoji="1" lang="ja-JP" altLang="en-US" sz="2400" b="1">
              <a:solidFill>
                <a:srgbClr val="FF0000"/>
              </a:solidFill>
              <a:latin typeface="+mn-ea"/>
            </a:rPr>
            <a:t> </a:t>
          </a:r>
          <a:r>
            <a:rPr kumimoji="1" lang="ja-JP" altLang="en-US" sz="2000" b="1">
              <a:solidFill>
                <a:sysClr val="windowText" lastClr="000000"/>
              </a:solidFill>
              <a:latin typeface="+mn-ea"/>
            </a:rPr>
            <a:t>特定加算</a:t>
          </a:r>
          <a:r>
            <a:rPr kumimoji="1" lang="en-US" altLang="ja-JP" sz="2000" b="1">
              <a:solidFill>
                <a:sysClr val="windowText" lastClr="000000"/>
              </a:solidFill>
              <a:latin typeface="+mn-ea"/>
            </a:rPr>
            <a:t>Ⅰ</a:t>
          </a:r>
          <a:r>
            <a:rPr kumimoji="1" lang="ja-JP" altLang="en-US" sz="2000" b="1">
              <a:solidFill>
                <a:sysClr val="windowText" lastClr="000000"/>
              </a:solidFill>
              <a:latin typeface="+mn-ea"/>
            </a:rPr>
            <a:t>を算定する場合は、介護福祉士配置等を要件とする加算を記入</a:t>
          </a:r>
          <a:endParaRPr kumimoji="1" lang="en-US" altLang="ja-JP" sz="2000" b="1">
            <a:solidFill>
              <a:sysClr val="windowText" lastClr="000000"/>
            </a:solidFill>
            <a:latin typeface="+mn-ea"/>
          </a:endParaRPr>
        </a:p>
      </xdr:txBody>
    </xdr:sp>
    <xdr:clientData/>
  </xdr:twoCellAnchor>
  <xdr:twoCellAnchor>
    <xdr:from>
      <xdr:col>37</xdr:col>
      <xdr:colOff>404812</xdr:colOff>
      <xdr:row>9</xdr:row>
      <xdr:rowOff>1571624</xdr:rowOff>
    </xdr:from>
    <xdr:to>
      <xdr:col>44</xdr:col>
      <xdr:colOff>606136</xdr:colOff>
      <xdr:row>11</xdr:row>
      <xdr:rowOff>69272</xdr:rowOff>
    </xdr:to>
    <xdr:sp macro="" textlink="">
      <xdr:nvSpPr>
        <xdr:cNvPr id="5" name="角丸四角形吹き出し 4">
          <a:extLst>
            <a:ext uri="{FF2B5EF4-FFF2-40B4-BE49-F238E27FC236}">
              <a16:creationId xmlns="" xmlns:a16="http://schemas.microsoft.com/office/drawing/2014/main" id="{00000000-0008-0000-0400-000005000000}"/>
            </a:ext>
          </a:extLst>
        </xdr:cNvPr>
        <xdr:cNvSpPr>
          <a:spLocks noGrp="1"/>
        </xdr:cNvSpPr>
      </xdr:nvSpPr>
      <xdr:spPr bwMode="auto">
        <a:xfrm>
          <a:off x="22589403" y="4013488"/>
          <a:ext cx="4686733" cy="593148"/>
        </a:xfrm>
        <a:prstGeom prst="wedgeRoundRectCallout">
          <a:avLst>
            <a:gd name="adj1" fmla="val -56849"/>
            <a:gd name="adj2" fmla="val 49493"/>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horz" wrap="square" lIns="72000" tIns="0" rIns="0" bIns="0" rtlCol="0" anchor="ctr" anchorCtr="0" upright="1">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r>
            <a:rPr kumimoji="1" lang="ja-JP" altLang="en-US" sz="2000" b="1">
              <a:solidFill>
                <a:sysClr val="windowText" lastClr="000000"/>
              </a:solidFill>
              <a:latin typeface="+mn-ea"/>
            </a:rPr>
            <a:t>ここが　〇　になっていることを確認</a:t>
          </a:r>
          <a:endParaRPr kumimoji="1" lang="en-US" altLang="ja-JP" sz="2000" b="1">
            <a:solidFill>
              <a:sysClr val="windowText" lastClr="000000"/>
            </a:solidFill>
            <a:latin typeface="+mn-ea"/>
          </a:endParaRPr>
        </a:p>
      </xdr:txBody>
    </xdr:sp>
    <xdr:clientData/>
  </xdr:twoCellAnchor>
  <xdr:twoCellAnchor>
    <xdr:from>
      <xdr:col>0</xdr:col>
      <xdr:colOff>285749</xdr:colOff>
      <xdr:row>22</xdr:row>
      <xdr:rowOff>0</xdr:rowOff>
    </xdr:from>
    <xdr:to>
      <xdr:col>8</xdr:col>
      <xdr:colOff>71745</xdr:colOff>
      <xdr:row>24</xdr:row>
      <xdr:rowOff>191738</xdr:rowOff>
    </xdr:to>
    <xdr:sp macro="" textlink="">
      <xdr:nvSpPr>
        <xdr:cNvPr id="7" name="角丸四角形 6">
          <a:extLst>
            <a:ext uri="{FF2B5EF4-FFF2-40B4-BE49-F238E27FC236}">
              <a16:creationId xmlns="" xmlns:a16="http://schemas.microsoft.com/office/drawing/2014/main" id="{00000000-0008-0000-0400-000007000000}"/>
            </a:ext>
          </a:extLst>
        </xdr:cNvPr>
        <xdr:cNvSpPr/>
      </xdr:nvSpPr>
      <xdr:spPr>
        <a:xfrm rot="5400000">
          <a:off x="327807" y="11251871"/>
          <a:ext cx="1416380" cy="1500496"/>
        </a:xfrm>
        <a:prstGeom prst="roundRect">
          <a:avLst/>
        </a:prstGeom>
        <a:solidFill>
          <a:schemeClr val="bg1"/>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0200" b="1">
              <a:solidFill>
                <a:schemeClr val="tx1"/>
              </a:solidFill>
              <a:latin typeface="ＭＳ Ｐゴシック" panose="020B0600070205080204" pitchFamily="50" charset="-128"/>
              <a:ea typeface="ＭＳ Ｐゴシック" panose="020B0600070205080204" pitchFamily="50" charset="-128"/>
            </a:rPr>
            <a:t>8</a:t>
          </a:r>
          <a:endParaRPr kumimoji="1" lang="ja-JP" altLang="en-US" sz="102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744683</xdr:colOff>
      <xdr:row>2</xdr:row>
      <xdr:rowOff>98961</xdr:rowOff>
    </xdr:from>
    <xdr:to>
      <xdr:col>32</xdr:col>
      <xdr:colOff>256062</xdr:colOff>
      <xdr:row>5</xdr:row>
      <xdr:rowOff>232560</xdr:rowOff>
    </xdr:to>
    <xdr:sp macro="" textlink="">
      <xdr:nvSpPr>
        <xdr:cNvPr id="9" name="角丸四角形吹き出し 8">
          <a:extLst>
            <a:ext uri="{FF2B5EF4-FFF2-40B4-BE49-F238E27FC236}">
              <a16:creationId xmlns="" xmlns:a16="http://schemas.microsoft.com/office/drawing/2014/main" id="{00000000-0008-0000-0400-000009000000}"/>
            </a:ext>
          </a:extLst>
        </xdr:cNvPr>
        <xdr:cNvSpPr>
          <a:spLocks noGrp="1"/>
        </xdr:cNvSpPr>
      </xdr:nvSpPr>
      <xdr:spPr bwMode="auto">
        <a:xfrm>
          <a:off x="14893638" y="722416"/>
          <a:ext cx="4966606" cy="1068780"/>
        </a:xfrm>
        <a:prstGeom prst="wedgeRoundRectCallout">
          <a:avLst>
            <a:gd name="adj1" fmla="val 16350"/>
            <a:gd name="adj2" fmla="val 74068"/>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horz" wrap="square" lIns="72000" tIns="0" rIns="0" bIns="0" rtlCol="0" anchor="ctr" anchorCtr="0" upright="1">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r>
            <a:rPr kumimoji="1" lang="ja-JP" altLang="en-US" sz="2000" b="1">
              <a:solidFill>
                <a:sysClr val="windowText" lastClr="000000"/>
              </a:solidFill>
              <a:latin typeface="+mn-ea"/>
            </a:rPr>
            <a:t>加算を算定しようとする期間を記入。</a:t>
          </a:r>
          <a:endParaRPr kumimoji="1" lang="en-US" altLang="ja-JP" sz="2000" b="1">
            <a:solidFill>
              <a:sysClr val="windowText" lastClr="000000"/>
            </a:solidFill>
            <a:latin typeface="+mn-ea"/>
          </a:endParaRPr>
        </a:p>
        <a:p>
          <a:pPr algn="l">
            <a:buNone/>
          </a:pPr>
          <a:r>
            <a:rPr kumimoji="1" lang="ja-JP" altLang="en-US" sz="2000" b="1">
              <a:solidFill>
                <a:sysClr val="windowText" lastClr="000000"/>
              </a:solidFill>
              <a:latin typeface="+mn-ea"/>
            </a:rPr>
            <a:t>年度途中からの算定でなければ</a:t>
          </a:r>
          <a:r>
            <a:rPr kumimoji="1" lang="en-US" altLang="ja-JP" sz="2000" b="1">
              <a:solidFill>
                <a:sysClr val="windowText" lastClr="000000"/>
              </a:solidFill>
              <a:latin typeface="+mn-ea"/>
            </a:rPr>
            <a:t>4</a:t>
          </a:r>
          <a:r>
            <a:rPr kumimoji="1" lang="ja-JP" altLang="en-US" sz="2000" b="1">
              <a:solidFill>
                <a:sysClr val="windowText" lastClr="000000"/>
              </a:solidFill>
              <a:latin typeface="+mn-ea"/>
            </a:rPr>
            <a:t>月～</a:t>
          </a:r>
          <a:r>
            <a:rPr kumimoji="1" lang="en-US" altLang="ja-JP" sz="2000" b="1">
              <a:solidFill>
                <a:sysClr val="windowText" lastClr="000000"/>
              </a:solidFill>
              <a:latin typeface="+mn-ea"/>
            </a:rPr>
            <a:t>3</a:t>
          </a:r>
          <a:r>
            <a:rPr kumimoji="1" lang="ja-JP" altLang="en-US" sz="2000" b="1">
              <a:solidFill>
                <a:sysClr val="windowText" lastClr="000000"/>
              </a:solidFill>
              <a:latin typeface="+mn-ea"/>
            </a:rPr>
            <a:t>月。</a:t>
          </a:r>
          <a:endParaRPr kumimoji="1" lang="en-US" altLang="ja-JP" sz="2000" b="1">
            <a:solidFill>
              <a:sysClr val="windowText" lastClr="000000"/>
            </a:solidFill>
            <a:latin typeface="+mn-ea"/>
          </a:endParaRPr>
        </a:p>
      </xdr:txBody>
    </xdr:sp>
    <xdr:clientData/>
  </xdr:twoCellAnchor>
  <xdr:twoCellAnchor>
    <xdr:from>
      <xdr:col>14</xdr:col>
      <xdr:colOff>0</xdr:colOff>
      <xdr:row>8</xdr:row>
      <xdr:rowOff>51954</xdr:rowOff>
    </xdr:from>
    <xdr:to>
      <xdr:col>16</xdr:col>
      <xdr:colOff>23504</xdr:colOff>
      <xdr:row>10</xdr:row>
      <xdr:rowOff>69273</xdr:rowOff>
    </xdr:to>
    <xdr:sp macro="" textlink="">
      <xdr:nvSpPr>
        <xdr:cNvPr id="10" name="角丸四角形吹き出し 9">
          <a:extLst>
            <a:ext uri="{FF2B5EF4-FFF2-40B4-BE49-F238E27FC236}">
              <a16:creationId xmlns="" xmlns:a16="http://schemas.microsoft.com/office/drawing/2014/main" id="{00000000-0008-0000-0200-0000A7000000}"/>
            </a:ext>
          </a:extLst>
        </xdr:cNvPr>
        <xdr:cNvSpPr/>
      </xdr:nvSpPr>
      <xdr:spPr bwMode="auto">
        <a:xfrm>
          <a:off x="5195455" y="2320636"/>
          <a:ext cx="4803322" cy="2095501"/>
        </a:xfrm>
        <a:prstGeom prst="wedgeRoundRectCallout">
          <a:avLst>
            <a:gd name="adj1" fmla="val 52300"/>
            <a:gd name="adj2" fmla="val 70048"/>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wrap="square" lIns="72000" tIns="0" rIns="0" bIns="0" spcCol="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2000" b="1" kern="1200">
              <a:solidFill>
                <a:srgbClr val="FF0000"/>
              </a:solidFill>
              <a:effectLst/>
              <a:latin typeface="+mn-lt"/>
              <a:ea typeface="+mn-ea"/>
              <a:cs typeface="+mn-cs"/>
            </a:rPr>
            <a:t>注意</a:t>
          </a:r>
          <a:r>
            <a:rPr kumimoji="1" lang="en-US" altLang="ja-JP" sz="2000" b="1" kern="1200">
              <a:solidFill>
                <a:srgbClr val="FF0000"/>
              </a:solidFill>
              <a:effectLst/>
              <a:latin typeface="+mn-lt"/>
              <a:ea typeface="+mn-ea"/>
              <a:cs typeface="+mn-cs"/>
            </a:rPr>
            <a:t>‼</a:t>
          </a:r>
          <a:r>
            <a:rPr kumimoji="1" lang="ja-JP" altLang="ja-JP" sz="2000" b="1" kern="1200">
              <a:solidFill>
                <a:srgbClr val="FF0000"/>
              </a:solidFill>
              <a:effectLst/>
              <a:latin typeface="+mn-lt"/>
              <a:ea typeface="+mn-ea"/>
              <a:cs typeface="+mn-cs"/>
            </a:rPr>
            <a:t> 白枠には</a:t>
          </a:r>
          <a:r>
            <a:rPr kumimoji="1" lang="ja-JP" altLang="en-US" sz="2000" b="1" kern="1200">
              <a:solidFill>
                <a:srgbClr val="FF0000"/>
              </a:solidFill>
              <a:effectLst/>
              <a:latin typeface="+mn-lt"/>
              <a:ea typeface="+mn-ea"/>
              <a:cs typeface="+mn-cs"/>
            </a:rPr>
            <a:t>入力</a:t>
          </a:r>
          <a:r>
            <a:rPr kumimoji="1" lang="ja-JP" altLang="ja-JP" sz="2000" b="1" kern="1200">
              <a:solidFill>
                <a:srgbClr val="FF0000"/>
              </a:solidFill>
              <a:effectLst/>
              <a:latin typeface="+mn-lt"/>
              <a:ea typeface="+mn-ea"/>
              <a:cs typeface="+mn-cs"/>
            </a:rPr>
            <a:t>しない</a:t>
          </a:r>
          <a:endParaRPr kumimoji="1" lang="en-US" altLang="ja-JP" sz="2000" b="1">
            <a:solidFill>
              <a:srgbClr val="FF0000"/>
            </a:solidFill>
            <a:latin typeface="HGPｺﾞｼｯｸM" panose="020B0600000000000000" pitchFamily="50" charset="-128"/>
            <a:ea typeface="HGPｺﾞｼｯｸM" panose="020B0600000000000000" pitchFamily="50" charset="-128"/>
          </a:endParaRPr>
        </a:p>
        <a:p>
          <a:pPr lvl="0" algn="l"/>
          <a:r>
            <a:rPr kumimoji="1" lang="ja-JP" altLang="en-US" sz="2000" b="1">
              <a:solidFill>
                <a:sysClr val="windowText" lastClr="000000"/>
              </a:solidFill>
              <a:latin typeface="HGPｺﾞｼｯｸM" panose="020B0600000000000000" pitchFamily="50" charset="-128"/>
              <a:ea typeface="HGPｺﾞｼｯｸM" panose="020B0600000000000000" pitchFamily="50" charset="-128"/>
            </a:rPr>
            <a:t>訂正する時は、基本情報入力シートに戻り、</a:t>
          </a:r>
          <a:r>
            <a:rPr kumimoji="1" lang="en-US" altLang="ja-JP" sz="2000" b="1">
              <a:solidFill>
                <a:sysClr val="windowText" lastClr="000000"/>
              </a:solidFill>
              <a:latin typeface="HGPｺﾞｼｯｸM" panose="020B0600000000000000" pitchFamily="50" charset="-128"/>
              <a:ea typeface="HGPｺﾞｼｯｸM" panose="020B0600000000000000" pitchFamily="50" charset="-128"/>
            </a:rPr>
            <a:t>2-2</a:t>
          </a:r>
          <a:r>
            <a:rPr kumimoji="1" lang="ja-JP" altLang="en-US" sz="2000" b="1">
              <a:solidFill>
                <a:sysClr val="windowText" lastClr="000000"/>
              </a:solidFill>
              <a:latin typeface="HGPｺﾞｼｯｸM" panose="020B0600000000000000" pitchFamily="50" charset="-128"/>
              <a:ea typeface="HGPｺﾞｼｯｸM" panose="020B0600000000000000" pitchFamily="50" charset="-128"/>
            </a:rPr>
            <a:t>・</a:t>
          </a:r>
          <a:r>
            <a:rPr kumimoji="1" lang="en-US" altLang="ja-JP" sz="2000" b="1">
              <a:solidFill>
                <a:sysClr val="windowText" lastClr="000000"/>
              </a:solidFill>
              <a:latin typeface="HGPｺﾞｼｯｸM" panose="020B0600000000000000" pitchFamily="50" charset="-128"/>
              <a:ea typeface="HGPｺﾞｼｯｸM" panose="020B0600000000000000" pitchFamily="50" charset="-128"/>
            </a:rPr>
            <a:t>2-3</a:t>
          </a:r>
          <a:r>
            <a:rPr kumimoji="1" lang="ja-JP" altLang="en-US" sz="2000" b="1">
              <a:solidFill>
                <a:sysClr val="windowText" lastClr="000000"/>
              </a:solidFill>
              <a:latin typeface="HGPｺﾞｼｯｸM" panose="020B0600000000000000" pitchFamily="50" charset="-128"/>
              <a:ea typeface="HGPｺﾞｼｯｸM" panose="020B0600000000000000" pitchFamily="50" charset="-128"/>
            </a:rPr>
            <a:t>・</a:t>
          </a:r>
          <a:r>
            <a:rPr kumimoji="1" lang="en-US" altLang="ja-JP" sz="2000" b="1">
              <a:solidFill>
                <a:sysClr val="windowText" lastClr="000000"/>
              </a:solidFill>
              <a:latin typeface="HGPｺﾞｼｯｸM" panose="020B0600000000000000" pitchFamily="50" charset="-128"/>
              <a:ea typeface="HGPｺﾞｼｯｸM" panose="020B0600000000000000" pitchFamily="50" charset="-128"/>
            </a:rPr>
            <a:t>2-4</a:t>
          </a:r>
          <a:r>
            <a:rPr kumimoji="1" lang="ja-JP" altLang="en-US" sz="2000" b="1">
              <a:solidFill>
                <a:sysClr val="windowText" lastClr="000000"/>
              </a:solidFill>
              <a:latin typeface="HGPｺﾞｼｯｸM" panose="020B0600000000000000" pitchFamily="50" charset="-128"/>
              <a:ea typeface="HGPｺﾞｼｯｸM" panose="020B0600000000000000" pitchFamily="50" charset="-128"/>
            </a:rPr>
            <a:t>の色付きセルの順に行う。訂正内容が本欄に反映されているかを確認する。</a:t>
          </a:r>
          <a:endParaRPr kumimoji="1" lang="en-US" altLang="ja-JP" sz="20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1177636</xdr:colOff>
      <xdr:row>21</xdr:row>
      <xdr:rowOff>186790</xdr:rowOff>
    </xdr:from>
    <xdr:to>
      <xdr:col>16</xdr:col>
      <xdr:colOff>346363</xdr:colOff>
      <xdr:row>22</xdr:row>
      <xdr:rowOff>207818</xdr:rowOff>
    </xdr:to>
    <xdr:sp macro="" textlink="">
      <xdr:nvSpPr>
        <xdr:cNvPr id="5" name="角丸四角形吹き出し 4">
          <a:extLst>
            <a:ext uri="{FF2B5EF4-FFF2-40B4-BE49-F238E27FC236}">
              <a16:creationId xmlns="" xmlns:a16="http://schemas.microsoft.com/office/drawing/2014/main" id="{00000000-0008-0000-0500-000005000000}"/>
            </a:ext>
          </a:extLst>
        </xdr:cNvPr>
        <xdr:cNvSpPr>
          <a:spLocks noGrp="1"/>
        </xdr:cNvSpPr>
      </xdr:nvSpPr>
      <xdr:spPr bwMode="auto">
        <a:xfrm>
          <a:off x="9144000" y="10872108"/>
          <a:ext cx="1558636" cy="575210"/>
        </a:xfrm>
        <a:prstGeom prst="wedgeRoundRectCallout">
          <a:avLst>
            <a:gd name="adj1" fmla="val 39441"/>
            <a:gd name="adj2" fmla="val -91398"/>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horz" wrap="square" lIns="72000" tIns="0" rIns="0" bIns="0" rtlCol="0" anchor="ctr" anchorCtr="1" upright="1">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r>
            <a:rPr kumimoji="1" lang="ja-JP" altLang="en-US" sz="2400" b="1">
              <a:latin typeface="+mn-ea"/>
            </a:rPr>
            <a:t>必ず記入</a:t>
          </a:r>
          <a:endParaRPr kumimoji="1" lang="en-US" altLang="ja-JP" sz="2000" b="1">
            <a:latin typeface="+mn-ea"/>
          </a:endParaRPr>
        </a:p>
      </xdr:txBody>
    </xdr:sp>
    <xdr:clientData/>
  </xdr:twoCellAnchor>
  <xdr:twoCellAnchor>
    <xdr:from>
      <xdr:col>33</xdr:col>
      <xdr:colOff>338938</xdr:colOff>
      <xdr:row>20</xdr:row>
      <xdr:rowOff>86593</xdr:rowOff>
    </xdr:from>
    <xdr:to>
      <xdr:col>37</xdr:col>
      <xdr:colOff>294405</xdr:colOff>
      <xdr:row>23</xdr:row>
      <xdr:rowOff>242455</xdr:rowOff>
    </xdr:to>
    <xdr:sp macro="" textlink="">
      <xdr:nvSpPr>
        <xdr:cNvPr id="8" name="角丸四角形吹き出し 7">
          <a:extLst>
            <a:ext uri="{FF2B5EF4-FFF2-40B4-BE49-F238E27FC236}">
              <a16:creationId xmlns="" xmlns:a16="http://schemas.microsoft.com/office/drawing/2014/main" id="{00000000-0008-0000-0500-000008000000}"/>
            </a:ext>
          </a:extLst>
        </xdr:cNvPr>
        <xdr:cNvSpPr>
          <a:spLocks noGrp="1"/>
        </xdr:cNvSpPr>
      </xdr:nvSpPr>
      <xdr:spPr bwMode="auto">
        <a:xfrm>
          <a:off x="18453756" y="10217729"/>
          <a:ext cx="3696194" cy="1818408"/>
        </a:xfrm>
        <a:prstGeom prst="wedgeRoundRectCallout">
          <a:avLst>
            <a:gd name="adj1" fmla="val -13460"/>
            <a:gd name="adj2" fmla="val -87686"/>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horz" wrap="square" lIns="72000" tIns="0" rIns="0" bIns="0" rtlCol="0" anchor="ctr" anchorCtr="0" upright="1">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endParaRPr kumimoji="1" lang="en-US" altLang="ja-JP" sz="2000" b="1">
            <a:latin typeface="+mn-ea"/>
          </a:endParaRPr>
        </a:p>
      </xdr:txBody>
    </xdr:sp>
    <xdr:clientData/>
  </xdr:twoCellAnchor>
  <xdr:twoCellAnchor>
    <xdr:from>
      <xdr:col>32</xdr:col>
      <xdr:colOff>138541</xdr:colOff>
      <xdr:row>20</xdr:row>
      <xdr:rowOff>1</xdr:rowOff>
    </xdr:from>
    <xdr:to>
      <xdr:col>37</xdr:col>
      <xdr:colOff>536860</xdr:colOff>
      <xdr:row>23</xdr:row>
      <xdr:rowOff>502228</xdr:rowOff>
    </xdr:to>
    <xdr:sp macro="" textlink="">
      <xdr:nvSpPr>
        <xdr:cNvPr id="4" name="角丸四角形吹き出し 3">
          <a:extLst>
            <a:ext uri="{FF2B5EF4-FFF2-40B4-BE49-F238E27FC236}">
              <a16:creationId xmlns="" xmlns:a16="http://schemas.microsoft.com/office/drawing/2014/main" id="{00000000-0008-0000-0500-000004000000}"/>
            </a:ext>
          </a:extLst>
        </xdr:cNvPr>
        <xdr:cNvSpPr>
          <a:spLocks noGrp="1"/>
        </xdr:cNvSpPr>
      </xdr:nvSpPr>
      <xdr:spPr bwMode="auto">
        <a:xfrm>
          <a:off x="17803086" y="10131137"/>
          <a:ext cx="4589319" cy="2164773"/>
        </a:xfrm>
        <a:prstGeom prst="wedgeRoundRectCallout">
          <a:avLst>
            <a:gd name="adj1" fmla="val 30135"/>
            <a:gd name="adj2" fmla="val -76701"/>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horz" wrap="square" lIns="72000" tIns="0" rIns="0" bIns="0" rtlCol="0" anchor="ctr" anchorCtr="0" upright="1">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r>
            <a:rPr kumimoji="1" lang="ja-JP" altLang="en-US" sz="2000" b="1">
              <a:solidFill>
                <a:sysClr val="windowText" lastClr="000000"/>
              </a:solidFill>
              <a:latin typeface="+mn-ea"/>
            </a:rPr>
            <a:t>　　　＋　　 の額は</a:t>
          </a:r>
          <a:endParaRPr kumimoji="1" lang="en-US" altLang="ja-JP" sz="2000" b="1">
            <a:solidFill>
              <a:sysClr val="windowText" lastClr="000000"/>
            </a:solidFill>
            <a:latin typeface="+mn-ea"/>
          </a:endParaRPr>
        </a:p>
        <a:p>
          <a:pPr algn="l">
            <a:buNone/>
          </a:pPr>
          <a:r>
            <a:rPr kumimoji="1" lang="ja-JP" altLang="en-US" sz="2000" b="1">
              <a:solidFill>
                <a:sysClr val="windowText" lastClr="000000"/>
              </a:solidFill>
              <a:latin typeface="+mn-ea"/>
            </a:rPr>
            <a:t>　別紙様式２</a:t>
          </a:r>
          <a:r>
            <a:rPr kumimoji="1" lang="en-US" altLang="ja-JP" sz="2000" b="1">
              <a:solidFill>
                <a:sysClr val="windowText" lastClr="000000"/>
              </a:solidFill>
              <a:latin typeface="+mn-ea"/>
            </a:rPr>
            <a:t>-</a:t>
          </a:r>
          <a:r>
            <a:rPr kumimoji="1" lang="ja-JP" altLang="en-US" sz="2000" b="1">
              <a:solidFill>
                <a:sysClr val="windowText" lastClr="000000"/>
              </a:solidFill>
              <a:latin typeface="+mn-ea"/>
            </a:rPr>
            <a:t>１　</a:t>
          </a:r>
          <a:endParaRPr kumimoji="1" lang="en-US" altLang="ja-JP" sz="2000" b="1">
            <a:solidFill>
              <a:sysClr val="windowText" lastClr="000000"/>
            </a:solidFill>
            <a:latin typeface="+mn-ea"/>
          </a:endParaRPr>
        </a:p>
        <a:p>
          <a:pPr algn="l">
            <a:buNone/>
          </a:pPr>
          <a:r>
            <a:rPr kumimoji="1" lang="ja-JP" altLang="en-US" sz="2000" b="1">
              <a:solidFill>
                <a:sysClr val="windowText" lastClr="000000"/>
              </a:solidFill>
              <a:latin typeface="+mn-ea"/>
            </a:rPr>
            <a:t>　</a:t>
          </a:r>
          <a:r>
            <a:rPr kumimoji="1" lang="en-US" altLang="ja-JP" sz="2000" b="1">
              <a:solidFill>
                <a:sysClr val="windowText" lastClr="000000"/>
              </a:solidFill>
              <a:latin typeface="+mn-ea"/>
            </a:rPr>
            <a:t>2(Ⅰ)</a:t>
          </a:r>
          <a:r>
            <a:rPr kumimoji="1" lang="ja-JP" altLang="en-US" sz="2000" b="1">
              <a:solidFill>
                <a:sysClr val="windowText" lastClr="000000"/>
              </a:solidFill>
              <a:latin typeface="+mn-ea"/>
            </a:rPr>
            <a:t>②ベースアップ等加算の</a:t>
          </a:r>
          <a:endParaRPr kumimoji="1" lang="en-US" altLang="ja-JP" sz="2000" b="1">
            <a:solidFill>
              <a:sysClr val="windowText" lastClr="000000"/>
            </a:solidFill>
            <a:latin typeface="+mn-ea"/>
          </a:endParaRPr>
        </a:p>
        <a:p>
          <a:pPr algn="l">
            <a:buNone/>
          </a:pPr>
          <a:r>
            <a:rPr kumimoji="1" lang="ja-JP" altLang="en-US" sz="2000" b="1">
              <a:solidFill>
                <a:sysClr val="windowText" lastClr="000000"/>
              </a:solidFill>
              <a:latin typeface="+mn-ea"/>
            </a:rPr>
            <a:t>　賃金改善の見込額</a:t>
          </a:r>
          <a:r>
            <a:rPr kumimoji="1" lang="en-US" altLang="ja-JP" sz="2000" b="1">
              <a:solidFill>
                <a:sysClr val="windowText" lastClr="000000"/>
              </a:solidFill>
              <a:latin typeface="+mn-ea"/>
            </a:rPr>
            <a:t>(ⅰ-ⅱ</a:t>
          </a:r>
          <a:r>
            <a:rPr kumimoji="1" lang="ja-JP" altLang="en-US" sz="2000" b="1">
              <a:solidFill>
                <a:sysClr val="windowText" lastClr="000000"/>
              </a:solidFill>
              <a:latin typeface="+mn-ea"/>
            </a:rPr>
            <a:t>）と同額</a:t>
          </a:r>
          <a:endParaRPr kumimoji="1" lang="en-US" altLang="ja-JP" sz="2000" b="1">
            <a:solidFill>
              <a:sysClr val="windowText" lastClr="000000"/>
            </a:solidFill>
            <a:latin typeface="+mn-ea"/>
          </a:endParaRPr>
        </a:p>
      </xdr:txBody>
    </xdr:sp>
    <xdr:clientData/>
  </xdr:twoCellAnchor>
  <xdr:twoCellAnchor>
    <xdr:from>
      <xdr:col>1</xdr:col>
      <xdr:colOff>138545</xdr:colOff>
      <xdr:row>21</xdr:row>
      <xdr:rowOff>259774</xdr:rowOff>
    </xdr:from>
    <xdr:to>
      <xdr:col>8</xdr:col>
      <xdr:colOff>205345</xdr:colOff>
      <xdr:row>24</xdr:row>
      <xdr:rowOff>86594</xdr:rowOff>
    </xdr:to>
    <xdr:sp macro="" textlink="">
      <xdr:nvSpPr>
        <xdr:cNvPr id="10" name="角丸四角形 9">
          <a:extLst>
            <a:ext uri="{FF2B5EF4-FFF2-40B4-BE49-F238E27FC236}">
              <a16:creationId xmlns="" xmlns:a16="http://schemas.microsoft.com/office/drawing/2014/main" id="{00000000-0008-0000-0500-00000A000000}"/>
            </a:ext>
          </a:extLst>
        </xdr:cNvPr>
        <xdr:cNvSpPr/>
      </xdr:nvSpPr>
      <xdr:spPr>
        <a:xfrm rot="5400000">
          <a:off x="587581" y="10929011"/>
          <a:ext cx="1489366" cy="1521527"/>
        </a:xfrm>
        <a:prstGeom prst="roundRect">
          <a:avLst/>
        </a:prstGeom>
        <a:solidFill>
          <a:schemeClr val="bg1"/>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9600" b="1">
              <a:solidFill>
                <a:schemeClr val="tx1"/>
              </a:solidFill>
              <a:latin typeface="ＭＳ Ｐゴシック" panose="020B0600070205080204" pitchFamily="50" charset="-128"/>
              <a:ea typeface="ＭＳ Ｐゴシック" panose="020B0600070205080204" pitchFamily="50" charset="-128"/>
            </a:rPr>
            <a:t>9</a:t>
          </a:r>
          <a:endParaRPr kumimoji="1" lang="ja-JP" altLang="en-US" sz="96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259774</xdr:colOff>
      <xdr:row>3</xdr:row>
      <xdr:rowOff>69270</xdr:rowOff>
    </xdr:from>
    <xdr:to>
      <xdr:col>33</xdr:col>
      <xdr:colOff>121229</xdr:colOff>
      <xdr:row>5</xdr:row>
      <xdr:rowOff>346362</xdr:rowOff>
    </xdr:to>
    <xdr:sp macro="" textlink="">
      <xdr:nvSpPr>
        <xdr:cNvPr id="12" name="角丸四角形吹き出し 11">
          <a:extLst>
            <a:ext uri="{FF2B5EF4-FFF2-40B4-BE49-F238E27FC236}">
              <a16:creationId xmlns="" xmlns:a16="http://schemas.microsoft.com/office/drawing/2014/main" id="{00000000-0008-0000-0500-00000C000000}"/>
            </a:ext>
          </a:extLst>
        </xdr:cNvPr>
        <xdr:cNvSpPr>
          <a:spLocks noGrp="1"/>
        </xdr:cNvSpPr>
      </xdr:nvSpPr>
      <xdr:spPr bwMode="auto">
        <a:xfrm>
          <a:off x="13109865" y="1264225"/>
          <a:ext cx="5126182" cy="1073728"/>
        </a:xfrm>
        <a:prstGeom prst="wedgeRoundRectCallout">
          <a:avLst>
            <a:gd name="adj1" fmla="val 13182"/>
            <a:gd name="adj2" fmla="val 90197"/>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horz" wrap="square" lIns="72000" tIns="0" rIns="0" bIns="0" rtlCol="0" anchor="ctr" anchorCtr="0" upright="1">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r>
            <a:rPr kumimoji="1" lang="ja-JP" altLang="en-US" sz="2000" b="1">
              <a:solidFill>
                <a:sysClr val="windowText" lastClr="000000"/>
              </a:solidFill>
              <a:latin typeface="+mn-ea"/>
            </a:rPr>
            <a:t>加算を算定しようとする期間を記入。</a:t>
          </a:r>
          <a:endParaRPr kumimoji="1" lang="en-US" altLang="ja-JP" sz="2000" b="1">
            <a:solidFill>
              <a:sysClr val="windowText" lastClr="000000"/>
            </a:solidFill>
            <a:latin typeface="+mn-ea"/>
          </a:endParaRPr>
        </a:p>
        <a:p>
          <a:pPr algn="l">
            <a:buNone/>
          </a:pPr>
          <a:r>
            <a:rPr kumimoji="1" lang="ja-JP" altLang="en-US" sz="2000" b="1">
              <a:solidFill>
                <a:sysClr val="windowText" lastClr="000000"/>
              </a:solidFill>
              <a:latin typeface="+mn-ea"/>
            </a:rPr>
            <a:t>年度途中からの算定でなければ</a:t>
          </a:r>
          <a:r>
            <a:rPr kumimoji="1" lang="en-US" altLang="ja-JP" sz="2000" b="1">
              <a:solidFill>
                <a:sysClr val="windowText" lastClr="000000"/>
              </a:solidFill>
              <a:latin typeface="+mn-ea"/>
            </a:rPr>
            <a:t>4</a:t>
          </a:r>
          <a:r>
            <a:rPr kumimoji="1" lang="ja-JP" altLang="en-US" sz="2000" b="1">
              <a:solidFill>
                <a:sysClr val="windowText" lastClr="000000"/>
              </a:solidFill>
              <a:latin typeface="+mn-ea"/>
            </a:rPr>
            <a:t>月～</a:t>
          </a:r>
          <a:r>
            <a:rPr kumimoji="1" lang="en-US" altLang="ja-JP" sz="2000" b="1">
              <a:solidFill>
                <a:sysClr val="windowText" lastClr="000000"/>
              </a:solidFill>
              <a:latin typeface="+mn-ea"/>
            </a:rPr>
            <a:t>3</a:t>
          </a:r>
          <a:r>
            <a:rPr kumimoji="1" lang="ja-JP" altLang="en-US" sz="2000" b="1">
              <a:solidFill>
                <a:sysClr val="windowText" lastClr="000000"/>
              </a:solidFill>
              <a:latin typeface="+mn-ea"/>
            </a:rPr>
            <a:t>月。</a:t>
          </a:r>
          <a:endParaRPr kumimoji="1" lang="en-US" altLang="ja-JP" sz="2000" b="1">
            <a:solidFill>
              <a:sysClr val="windowText" lastClr="000000"/>
            </a:solidFill>
            <a:latin typeface="+mn-ea"/>
          </a:endParaRPr>
        </a:p>
      </xdr:txBody>
    </xdr:sp>
    <xdr:clientData/>
  </xdr:twoCellAnchor>
  <xdr:twoCellAnchor>
    <xdr:from>
      <xdr:col>34</xdr:col>
      <xdr:colOff>207818</xdr:colOff>
      <xdr:row>9</xdr:row>
      <xdr:rowOff>1541318</xdr:rowOff>
    </xdr:from>
    <xdr:to>
      <xdr:col>34</xdr:col>
      <xdr:colOff>600024</xdr:colOff>
      <xdr:row>10</xdr:row>
      <xdr:rowOff>39729</xdr:rowOff>
    </xdr:to>
    <xdr:sp macro="" textlink="">
      <xdr:nvSpPr>
        <xdr:cNvPr id="13" name="角丸四角形 12">
          <a:extLst>
            <a:ext uri="{FF2B5EF4-FFF2-40B4-BE49-F238E27FC236}">
              <a16:creationId xmlns="" xmlns:a16="http://schemas.microsoft.com/office/drawing/2014/main" id="{00000000-0008-0000-0500-00000D000000}"/>
            </a:ext>
          </a:extLst>
        </xdr:cNvPr>
        <xdr:cNvSpPr/>
      </xdr:nvSpPr>
      <xdr:spPr>
        <a:xfrm>
          <a:off x="19569545" y="4606636"/>
          <a:ext cx="392206" cy="403411"/>
        </a:xfrm>
        <a:prstGeom prst="round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00B050"/>
              </a:solidFill>
              <a:latin typeface="HGP創英角ﾎﾟｯﾌﾟ体" panose="040B0A00000000000000" pitchFamily="50" charset="-128"/>
              <a:ea typeface="HGP創英角ﾎﾟｯﾌﾟ体" panose="040B0A00000000000000" pitchFamily="50" charset="-128"/>
            </a:rPr>
            <a:t>1</a:t>
          </a:r>
          <a:endParaRPr kumimoji="1" lang="ja-JP" altLang="en-US" sz="2000">
            <a:solidFill>
              <a:srgbClr val="00B05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36</xdr:col>
      <xdr:colOff>155863</xdr:colOff>
      <xdr:row>9</xdr:row>
      <xdr:rowOff>1541318</xdr:rowOff>
    </xdr:from>
    <xdr:to>
      <xdr:col>36</xdr:col>
      <xdr:colOff>548069</xdr:colOff>
      <xdr:row>10</xdr:row>
      <xdr:rowOff>39729</xdr:rowOff>
    </xdr:to>
    <xdr:sp macro="" textlink="">
      <xdr:nvSpPr>
        <xdr:cNvPr id="14" name="角丸四角形 13">
          <a:extLst>
            <a:ext uri="{FF2B5EF4-FFF2-40B4-BE49-F238E27FC236}">
              <a16:creationId xmlns="" xmlns:a16="http://schemas.microsoft.com/office/drawing/2014/main" id="{00000000-0008-0000-0500-00000E000000}"/>
            </a:ext>
          </a:extLst>
        </xdr:cNvPr>
        <xdr:cNvSpPr/>
      </xdr:nvSpPr>
      <xdr:spPr>
        <a:xfrm>
          <a:off x="21197454" y="4606636"/>
          <a:ext cx="392206" cy="403411"/>
        </a:xfrm>
        <a:prstGeom prst="round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00B050"/>
              </a:solidFill>
              <a:latin typeface="HGP創英角ﾎﾟｯﾌﾟ体" panose="040B0A00000000000000" pitchFamily="50" charset="-128"/>
              <a:ea typeface="HGP創英角ﾎﾟｯﾌﾟ体" panose="040B0A00000000000000" pitchFamily="50" charset="-128"/>
            </a:rPr>
            <a:t>2</a:t>
          </a:r>
          <a:endParaRPr kumimoji="1" lang="ja-JP" altLang="en-US" sz="2000">
            <a:solidFill>
              <a:srgbClr val="00B05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24</xdr:col>
      <xdr:colOff>190500</xdr:colOff>
      <xdr:row>9</xdr:row>
      <xdr:rowOff>779318</xdr:rowOff>
    </xdr:from>
    <xdr:to>
      <xdr:col>33</xdr:col>
      <xdr:colOff>329046</xdr:colOff>
      <xdr:row>11</xdr:row>
      <xdr:rowOff>207818</xdr:rowOff>
    </xdr:to>
    <xdr:sp macro="" textlink="">
      <xdr:nvSpPr>
        <xdr:cNvPr id="15" name="角丸四角形吹き出し 14">
          <a:extLst>
            <a:ext uri="{FF2B5EF4-FFF2-40B4-BE49-F238E27FC236}">
              <a16:creationId xmlns="" xmlns:a16="http://schemas.microsoft.com/office/drawing/2014/main" id="{00000000-0008-0000-0500-00000F000000}"/>
            </a:ext>
          </a:extLst>
        </xdr:cNvPr>
        <xdr:cNvSpPr>
          <a:spLocks noGrp="1"/>
        </xdr:cNvSpPr>
      </xdr:nvSpPr>
      <xdr:spPr bwMode="auto">
        <a:xfrm>
          <a:off x="15482455" y="3844636"/>
          <a:ext cx="2961409" cy="1506682"/>
        </a:xfrm>
        <a:prstGeom prst="wedgeRoundRectCallout">
          <a:avLst>
            <a:gd name="adj1" fmla="val 58297"/>
            <a:gd name="adj2" fmla="val 2741"/>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horz" wrap="square" lIns="72000" tIns="0" rIns="0" bIns="0" rtlCol="0" anchor="ctr" anchorCtr="0" upright="1">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r>
            <a:rPr kumimoji="1" lang="ja-JP" altLang="en-US" sz="2000" b="1">
              <a:latin typeface="+mn-ea"/>
            </a:rPr>
            <a:t>　　</a:t>
          </a:r>
          <a:r>
            <a:rPr kumimoji="1" lang="ja-JP" altLang="en-US" sz="2000" b="1">
              <a:latin typeface="HGPｺﾞｼｯｸM" panose="020B0600000000000000" pitchFamily="50" charset="-128"/>
              <a:ea typeface="HGPｺﾞｼｯｸM" panose="020B0600000000000000" pitchFamily="50" charset="-128"/>
            </a:rPr>
            <a:t>＋</a:t>
          </a:r>
          <a:r>
            <a:rPr kumimoji="1" lang="ja-JP" altLang="en-US" sz="2000" b="1">
              <a:latin typeface="+mn-ea"/>
            </a:rPr>
            <a:t>　　</a:t>
          </a:r>
          <a:r>
            <a:rPr kumimoji="1" lang="ja-JP" altLang="en-US" sz="2000" b="1">
              <a:solidFill>
                <a:sysClr val="windowText" lastClr="000000"/>
              </a:solidFill>
              <a:latin typeface="+mn-ea"/>
            </a:rPr>
            <a:t>の金額は</a:t>
          </a:r>
          <a:endParaRPr kumimoji="1" lang="en-US" altLang="ja-JP" sz="2000" b="1">
            <a:solidFill>
              <a:sysClr val="windowText" lastClr="000000"/>
            </a:solidFill>
            <a:latin typeface="+mn-ea"/>
          </a:endParaRPr>
        </a:p>
        <a:p>
          <a:pPr algn="l">
            <a:buNone/>
          </a:pPr>
          <a:r>
            <a:rPr kumimoji="1" lang="ja-JP" altLang="en-US" sz="2000" b="1">
              <a:solidFill>
                <a:srgbClr val="FF0000"/>
              </a:solidFill>
              <a:latin typeface="+mn-ea"/>
            </a:rPr>
            <a:t>　</a:t>
          </a:r>
          <a:r>
            <a:rPr kumimoji="1" lang="ja-JP" altLang="en-US" sz="2000" b="1">
              <a:solidFill>
                <a:sysClr val="windowText" lastClr="000000"/>
              </a:solidFill>
              <a:latin typeface="+mn-ea"/>
            </a:rPr>
            <a:t>この金額を上回る額にする</a:t>
          </a:r>
          <a:endParaRPr kumimoji="1" lang="en-US" altLang="ja-JP" sz="2000" b="1">
            <a:solidFill>
              <a:sysClr val="windowText" lastClr="000000"/>
            </a:solidFill>
            <a:latin typeface="+mn-ea"/>
          </a:endParaRPr>
        </a:p>
      </xdr:txBody>
    </xdr:sp>
    <xdr:clientData/>
  </xdr:twoCellAnchor>
  <xdr:twoCellAnchor>
    <xdr:from>
      <xdr:col>25</xdr:col>
      <xdr:colOff>103909</xdr:colOff>
      <xdr:row>9</xdr:row>
      <xdr:rowOff>865908</xdr:rowOff>
    </xdr:from>
    <xdr:to>
      <xdr:col>25</xdr:col>
      <xdr:colOff>496115</xdr:colOff>
      <xdr:row>9</xdr:row>
      <xdr:rowOff>1269319</xdr:rowOff>
    </xdr:to>
    <xdr:sp macro="" textlink="">
      <xdr:nvSpPr>
        <xdr:cNvPr id="16" name="角丸四角形 15">
          <a:extLst>
            <a:ext uri="{FF2B5EF4-FFF2-40B4-BE49-F238E27FC236}">
              <a16:creationId xmlns="" xmlns:a16="http://schemas.microsoft.com/office/drawing/2014/main" id="{00000000-0008-0000-0500-000010000000}"/>
            </a:ext>
          </a:extLst>
        </xdr:cNvPr>
        <xdr:cNvSpPr/>
      </xdr:nvSpPr>
      <xdr:spPr>
        <a:xfrm>
          <a:off x="15672954" y="3931226"/>
          <a:ext cx="392206" cy="403411"/>
        </a:xfrm>
        <a:prstGeom prst="round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00B050"/>
              </a:solidFill>
              <a:latin typeface="HGP創英角ﾎﾟｯﾌﾟ体" panose="040B0A00000000000000" pitchFamily="50" charset="-128"/>
              <a:ea typeface="HGP創英角ﾎﾟｯﾌﾟ体" panose="040B0A00000000000000" pitchFamily="50" charset="-128"/>
            </a:rPr>
            <a:t>1</a:t>
          </a:r>
          <a:endParaRPr kumimoji="1" lang="ja-JP" altLang="en-US" sz="2000">
            <a:solidFill>
              <a:srgbClr val="00B05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26</xdr:col>
      <xdr:colOff>259772</xdr:colOff>
      <xdr:row>9</xdr:row>
      <xdr:rowOff>865908</xdr:rowOff>
    </xdr:from>
    <xdr:to>
      <xdr:col>28</xdr:col>
      <xdr:colOff>132433</xdr:colOff>
      <xdr:row>9</xdr:row>
      <xdr:rowOff>1269319</xdr:rowOff>
    </xdr:to>
    <xdr:sp macro="" textlink="">
      <xdr:nvSpPr>
        <xdr:cNvPr id="17" name="角丸四角形 16">
          <a:extLst>
            <a:ext uri="{FF2B5EF4-FFF2-40B4-BE49-F238E27FC236}">
              <a16:creationId xmlns="" xmlns:a16="http://schemas.microsoft.com/office/drawing/2014/main" id="{00000000-0008-0000-0500-000011000000}"/>
            </a:ext>
          </a:extLst>
        </xdr:cNvPr>
        <xdr:cNvSpPr/>
      </xdr:nvSpPr>
      <xdr:spPr>
        <a:xfrm>
          <a:off x="16434954" y="3931226"/>
          <a:ext cx="392206" cy="403411"/>
        </a:xfrm>
        <a:prstGeom prst="round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00B050"/>
              </a:solidFill>
              <a:latin typeface="HGP創英角ﾎﾟｯﾌﾟ体" panose="040B0A00000000000000" pitchFamily="50" charset="-128"/>
              <a:ea typeface="HGP創英角ﾎﾟｯﾌﾟ体" panose="040B0A00000000000000" pitchFamily="50" charset="-128"/>
            </a:rPr>
            <a:t>2</a:t>
          </a:r>
          <a:endParaRPr kumimoji="1" lang="ja-JP" altLang="en-US" sz="2000">
            <a:solidFill>
              <a:srgbClr val="00B05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33</xdr:col>
      <xdr:colOff>155861</xdr:colOff>
      <xdr:row>20</xdr:row>
      <xdr:rowOff>103910</xdr:rowOff>
    </xdr:from>
    <xdr:to>
      <xdr:col>33</xdr:col>
      <xdr:colOff>548067</xdr:colOff>
      <xdr:row>20</xdr:row>
      <xdr:rowOff>507321</xdr:rowOff>
    </xdr:to>
    <xdr:sp macro="" textlink="">
      <xdr:nvSpPr>
        <xdr:cNvPr id="19" name="角丸四角形 18">
          <a:extLst>
            <a:ext uri="{FF2B5EF4-FFF2-40B4-BE49-F238E27FC236}">
              <a16:creationId xmlns="" xmlns:a16="http://schemas.microsoft.com/office/drawing/2014/main" id="{00000000-0008-0000-0500-000013000000}"/>
            </a:ext>
          </a:extLst>
        </xdr:cNvPr>
        <xdr:cNvSpPr/>
      </xdr:nvSpPr>
      <xdr:spPr>
        <a:xfrm>
          <a:off x="18270679" y="10235046"/>
          <a:ext cx="392206" cy="403411"/>
        </a:xfrm>
        <a:prstGeom prst="round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00B050"/>
              </a:solidFill>
              <a:latin typeface="HGP創英角ﾎﾟｯﾌﾟ体" panose="040B0A00000000000000" pitchFamily="50" charset="-128"/>
              <a:ea typeface="HGP創英角ﾎﾟｯﾌﾟ体" panose="040B0A00000000000000" pitchFamily="50" charset="-128"/>
            </a:rPr>
            <a:t>1</a:t>
          </a:r>
          <a:endParaRPr kumimoji="1" lang="ja-JP" altLang="en-US" sz="2000">
            <a:solidFill>
              <a:srgbClr val="00B05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33</xdr:col>
      <xdr:colOff>969818</xdr:colOff>
      <xdr:row>20</xdr:row>
      <xdr:rowOff>103910</xdr:rowOff>
    </xdr:from>
    <xdr:to>
      <xdr:col>34</xdr:col>
      <xdr:colOff>115115</xdr:colOff>
      <xdr:row>20</xdr:row>
      <xdr:rowOff>507321</xdr:rowOff>
    </xdr:to>
    <xdr:sp macro="" textlink="">
      <xdr:nvSpPr>
        <xdr:cNvPr id="20" name="角丸四角形 19">
          <a:extLst>
            <a:ext uri="{FF2B5EF4-FFF2-40B4-BE49-F238E27FC236}">
              <a16:creationId xmlns="" xmlns:a16="http://schemas.microsoft.com/office/drawing/2014/main" id="{00000000-0008-0000-0500-000014000000}"/>
            </a:ext>
          </a:extLst>
        </xdr:cNvPr>
        <xdr:cNvSpPr/>
      </xdr:nvSpPr>
      <xdr:spPr>
        <a:xfrm>
          <a:off x="19084636" y="10235046"/>
          <a:ext cx="392206" cy="403411"/>
        </a:xfrm>
        <a:prstGeom prst="round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00B050"/>
              </a:solidFill>
              <a:latin typeface="HGP創英角ﾎﾟｯﾌﾟ体" panose="040B0A00000000000000" pitchFamily="50" charset="-128"/>
              <a:ea typeface="HGP創英角ﾎﾟｯﾌﾟ体" panose="040B0A00000000000000" pitchFamily="50" charset="-128"/>
            </a:rPr>
            <a:t>2</a:t>
          </a:r>
          <a:endParaRPr kumimoji="1" lang="ja-JP" altLang="en-US" sz="2000">
            <a:solidFill>
              <a:srgbClr val="00B05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14</xdr:col>
      <xdr:colOff>294409</xdr:colOff>
      <xdr:row>7</xdr:row>
      <xdr:rowOff>69273</xdr:rowOff>
    </xdr:from>
    <xdr:to>
      <xdr:col>16</xdr:col>
      <xdr:colOff>317913</xdr:colOff>
      <xdr:row>9</xdr:row>
      <xdr:rowOff>1714501</xdr:rowOff>
    </xdr:to>
    <xdr:sp macro="" textlink="">
      <xdr:nvSpPr>
        <xdr:cNvPr id="21" name="角丸四角形吹き出し 20">
          <a:extLst>
            <a:ext uri="{FF2B5EF4-FFF2-40B4-BE49-F238E27FC236}">
              <a16:creationId xmlns="" xmlns:a16="http://schemas.microsoft.com/office/drawing/2014/main" id="{00000000-0008-0000-0200-0000A7000000}"/>
            </a:ext>
          </a:extLst>
        </xdr:cNvPr>
        <xdr:cNvSpPr/>
      </xdr:nvSpPr>
      <xdr:spPr bwMode="auto">
        <a:xfrm>
          <a:off x="5870864" y="2684318"/>
          <a:ext cx="4803322" cy="2095501"/>
        </a:xfrm>
        <a:prstGeom prst="wedgeRoundRectCallout">
          <a:avLst>
            <a:gd name="adj1" fmla="val 66001"/>
            <a:gd name="adj2" fmla="val 80792"/>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wrap="square" lIns="72000" tIns="0" rIns="0" bIns="0" spcCol="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2000" b="1" kern="1200">
              <a:solidFill>
                <a:srgbClr val="FF0000"/>
              </a:solidFill>
              <a:effectLst/>
              <a:latin typeface="+mn-lt"/>
              <a:ea typeface="+mn-ea"/>
              <a:cs typeface="+mn-cs"/>
            </a:rPr>
            <a:t>注意</a:t>
          </a:r>
          <a:r>
            <a:rPr kumimoji="1" lang="en-US" altLang="ja-JP" sz="2000" b="1" kern="1200">
              <a:solidFill>
                <a:srgbClr val="FF0000"/>
              </a:solidFill>
              <a:effectLst/>
              <a:latin typeface="+mn-lt"/>
              <a:ea typeface="+mn-ea"/>
              <a:cs typeface="+mn-cs"/>
            </a:rPr>
            <a:t>‼</a:t>
          </a:r>
          <a:r>
            <a:rPr kumimoji="1" lang="ja-JP" altLang="ja-JP" sz="2000" b="1" kern="1200">
              <a:solidFill>
                <a:srgbClr val="FF0000"/>
              </a:solidFill>
              <a:effectLst/>
              <a:latin typeface="+mn-lt"/>
              <a:ea typeface="+mn-ea"/>
              <a:cs typeface="+mn-cs"/>
            </a:rPr>
            <a:t> 白枠には</a:t>
          </a:r>
          <a:r>
            <a:rPr kumimoji="1" lang="ja-JP" altLang="en-US" sz="2000" b="1" kern="1200">
              <a:solidFill>
                <a:srgbClr val="FF0000"/>
              </a:solidFill>
              <a:effectLst/>
              <a:latin typeface="+mn-lt"/>
              <a:ea typeface="+mn-ea"/>
              <a:cs typeface="+mn-cs"/>
            </a:rPr>
            <a:t>入力</a:t>
          </a:r>
          <a:r>
            <a:rPr kumimoji="1" lang="ja-JP" altLang="ja-JP" sz="2000" b="1" kern="1200">
              <a:solidFill>
                <a:srgbClr val="FF0000"/>
              </a:solidFill>
              <a:effectLst/>
              <a:latin typeface="+mn-lt"/>
              <a:ea typeface="+mn-ea"/>
              <a:cs typeface="+mn-cs"/>
            </a:rPr>
            <a:t>しない</a:t>
          </a:r>
          <a:endParaRPr kumimoji="1" lang="en-US" altLang="ja-JP" sz="2000" b="1">
            <a:solidFill>
              <a:srgbClr val="FF0000"/>
            </a:solidFill>
            <a:latin typeface="HGPｺﾞｼｯｸM" panose="020B0600000000000000" pitchFamily="50" charset="-128"/>
            <a:ea typeface="HGPｺﾞｼｯｸM" panose="020B0600000000000000" pitchFamily="50" charset="-128"/>
          </a:endParaRPr>
        </a:p>
        <a:p>
          <a:pPr lvl="0" algn="l"/>
          <a:r>
            <a:rPr kumimoji="1" lang="ja-JP" altLang="en-US" sz="2000" b="1">
              <a:solidFill>
                <a:sysClr val="windowText" lastClr="000000"/>
              </a:solidFill>
              <a:latin typeface="HGPｺﾞｼｯｸM" panose="020B0600000000000000" pitchFamily="50" charset="-128"/>
              <a:ea typeface="HGPｺﾞｼｯｸM" panose="020B0600000000000000" pitchFamily="50" charset="-128"/>
            </a:rPr>
            <a:t>訂正する時は、基本情報入力シートに戻り、</a:t>
          </a:r>
          <a:r>
            <a:rPr kumimoji="1" lang="en-US" altLang="ja-JP" sz="2000" b="1">
              <a:solidFill>
                <a:sysClr val="windowText" lastClr="000000"/>
              </a:solidFill>
              <a:latin typeface="HGPｺﾞｼｯｸM" panose="020B0600000000000000" pitchFamily="50" charset="-128"/>
              <a:ea typeface="HGPｺﾞｼｯｸM" panose="020B0600000000000000" pitchFamily="50" charset="-128"/>
            </a:rPr>
            <a:t>2-2</a:t>
          </a:r>
          <a:r>
            <a:rPr kumimoji="1" lang="ja-JP" altLang="en-US" sz="2000" b="1">
              <a:solidFill>
                <a:sysClr val="windowText" lastClr="000000"/>
              </a:solidFill>
              <a:latin typeface="HGPｺﾞｼｯｸM" panose="020B0600000000000000" pitchFamily="50" charset="-128"/>
              <a:ea typeface="HGPｺﾞｼｯｸM" panose="020B0600000000000000" pitchFamily="50" charset="-128"/>
            </a:rPr>
            <a:t>・</a:t>
          </a:r>
          <a:r>
            <a:rPr kumimoji="1" lang="en-US" altLang="ja-JP" sz="2000" b="1">
              <a:solidFill>
                <a:sysClr val="windowText" lastClr="000000"/>
              </a:solidFill>
              <a:latin typeface="HGPｺﾞｼｯｸM" panose="020B0600000000000000" pitchFamily="50" charset="-128"/>
              <a:ea typeface="HGPｺﾞｼｯｸM" panose="020B0600000000000000" pitchFamily="50" charset="-128"/>
            </a:rPr>
            <a:t>2-3</a:t>
          </a:r>
          <a:r>
            <a:rPr kumimoji="1" lang="ja-JP" altLang="en-US" sz="2000" b="1">
              <a:solidFill>
                <a:sysClr val="windowText" lastClr="000000"/>
              </a:solidFill>
              <a:latin typeface="HGPｺﾞｼｯｸM" panose="020B0600000000000000" pitchFamily="50" charset="-128"/>
              <a:ea typeface="HGPｺﾞｼｯｸM" panose="020B0600000000000000" pitchFamily="50" charset="-128"/>
            </a:rPr>
            <a:t>・</a:t>
          </a:r>
          <a:r>
            <a:rPr kumimoji="1" lang="en-US" altLang="ja-JP" sz="2000" b="1">
              <a:solidFill>
                <a:sysClr val="windowText" lastClr="000000"/>
              </a:solidFill>
              <a:latin typeface="HGPｺﾞｼｯｸM" panose="020B0600000000000000" pitchFamily="50" charset="-128"/>
              <a:ea typeface="HGPｺﾞｼｯｸM" panose="020B0600000000000000" pitchFamily="50" charset="-128"/>
            </a:rPr>
            <a:t>2-4</a:t>
          </a:r>
          <a:r>
            <a:rPr kumimoji="1" lang="ja-JP" altLang="en-US" sz="2000" b="1">
              <a:solidFill>
                <a:sysClr val="windowText" lastClr="000000"/>
              </a:solidFill>
              <a:latin typeface="HGPｺﾞｼｯｸM" panose="020B0600000000000000" pitchFamily="50" charset="-128"/>
              <a:ea typeface="HGPｺﾞｼｯｸM" panose="020B0600000000000000" pitchFamily="50" charset="-128"/>
            </a:rPr>
            <a:t>の色付きセルの順に行う。訂正内容が本欄に反映されているかを確認する。</a:t>
          </a:r>
          <a:endParaRPr kumimoji="1" lang="en-US" altLang="ja-JP" sz="20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1183822</xdr:colOff>
      <xdr:row>43</xdr:row>
      <xdr:rowOff>0</xdr:rowOff>
    </xdr:from>
    <xdr:to>
      <xdr:col>25</xdr:col>
      <xdr:colOff>993322</xdr:colOff>
      <xdr:row>45</xdr:row>
      <xdr:rowOff>440995</xdr:rowOff>
    </xdr:to>
    <xdr:sp macro="" textlink="">
      <xdr:nvSpPr>
        <xdr:cNvPr id="3" name="楕円 2">
          <a:extLst>
            <a:ext uri="{FF2B5EF4-FFF2-40B4-BE49-F238E27FC236}">
              <a16:creationId xmlns="" xmlns:a16="http://schemas.microsoft.com/office/drawing/2014/main" id="{00000000-0008-0000-0500-00000B000000}"/>
            </a:ext>
          </a:extLst>
        </xdr:cNvPr>
        <xdr:cNvSpPr/>
      </xdr:nvSpPr>
      <xdr:spPr>
        <a:xfrm>
          <a:off x="9375322" y="15154275"/>
          <a:ext cx="1524000" cy="1488745"/>
        </a:xfrm>
        <a:prstGeom prst="ellipse">
          <a:avLst/>
        </a:prstGeom>
        <a:solidFill>
          <a:schemeClr val="bg1"/>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1"/>
        <a:lstStyle/>
        <a:p>
          <a:pPr algn="l"/>
          <a:r>
            <a:rPr kumimoji="1" lang="en-US" altLang="ja-JP" sz="8000">
              <a:solidFill>
                <a:sysClr val="windowText" lastClr="000000"/>
              </a:solidFill>
              <a:latin typeface="HGPｺﾞｼｯｸE" panose="020B0900000000000000" pitchFamily="50" charset="-128"/>
              <a:ea typeface="HGPｺﾞｼｯｸE" panose="020B0900000000000000" pitchFamily="50" charset="-128"/>
            </a:rPr>
            <a:t>1</a:t>
          </a:r>
          <a:endParaRPr kumimoji="1" lang="ja-JP" altLang="en-US" sz="8000">
            <a:solidFill>
              <a:sysClr val="windowText" lastClr="00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14</xdr:col>
      <xdr:colOff>13607</xdr:colOff>
      <xdr:row>9</xdr:row>
      <xdr:rowOff>176893</xdr:rowOff>
    </xdr:from>
    <xdr:to>
      <xdr:col>24</xdr:col>
      <xdr:colOff>143275</xdr:colOff>
      <xdr:row>12</xdr:row>
      <xdr:rowOff>71318</xdr:rowOff>
    </xdr:to>
    <xdr:sp macro="" textlink="">
      <xdr:nvSpPr>
        <xdr:cNvPr id="4" name="角丸四角形吹き出し 3">
          <a:extLst>
            <a:ext uri="{FF2B5EF4-FFF2-40B4-BE49-F238E27FC236}">
              <a16:creationId xmlns="" xmlns:a16="http://schemas.microsoft.com/office/drawing/2014/main" id="{00000000-0008-0000-0100-000004000000}"/>
            </a:ext>
          </a:extLst>
        </xdr:cNvPr>
        <xdr:cNvSpPr/>
      </xdr:nvSpPr>
      <xdr:spPr bwMode="auto">
        <a:xfrm>
          <a:off x="3614057" y="2748643"/>
          <a:ext cx="4720718" cy="751675"/>
        </a:xfrm>
        <a:prstGeom prst="wedgeRoundRectCallout">
          <a:avLst>
            <a:gd name="adj1" fmla="val -57588"/>
            <a:gd name="adj2" fmla="val -14264"/>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2000" b="1">
              <a:latin typeface="+mn-ea"/>
              <a:ea typeface="+mn-ea"/>
            </a:rPr>
            <a:t> </a:t>
          </a:r>
          <a:r>
            <a:rPr kumimoji="1" lang="ja-JP" altLang="en-US" sz="1600" b="1">
              <a:solidFill>
                <a:sysClr val="windowText" lastClr="000000"/>
              </a:solidFill>
              <a:latin typeface="+mn-ea"/>
              <a:ea typeface="+mn-ea"/>
            </a:rPr>
            <a:t>報告書の内容は、県または他保険者の写しで可。</a:t>
          </a:r>
          <a:endParaRPr kumimoji="1" lang="en-US" altLang="ja-JP" sz="1600" b="1">
            <a:solidFill>
              <a:sysClr val="windowText" lastClr="000000"/>
            </a:solidFill>
            <a:latin typeface="+mn-ea"/>
            <a:ea typeface="+mn-ea"/>
          </a:endParaRPr>
        </a:p>
        <a:p>
          <a:pPr lvl="0" algn="l"/>
          <a:r>
            <a:rPr kumimoji="1" lang="ja-JP" altLang="en-US" sz="1600" b="1">
              <a:solidFill>
                <a:sysClr val="windowText" lastClr="000000"/>
              </a:solidFill>
              <a:latin typeface="+mn-ea"/>
              <a:ea typeface="+mn-ea"/>
            </a:rPr>
            <a:t> 提出先は「沖縄市」と記載。</a:t>
          </a:r>
          <a:endParaRPr kumimoji="1" lang="en-US" altLang="ja-JP" sz="1600" b="1">
            <a:solidFill>
              <a:sysClr val="windowText" lastClr="000000"/>
            </a:solidFill>
            <a:latin typeface="+mn-ea"/>
            <a:ea typeface="+mn-ea"/>
          </a:endParaRPr>
        </a:p>
      </xdr:txBody>
    </xdr:sp>
    <xdr:clientData/>
  </xdr:twoCellAnchor>
  <xdr:twoCellAnchor>
    <xdr:from>
      <xdr:col>0</xdr:col>
      <xdr:colOff>122467</xdr:colOff>
      <xdr:row>33</xdr:row>
      <xdr:rowOff>153756</xdr:rowOff>
    </xdr:from>
    <xdr:to>
      <xdr:col>1</xdr:col>
      <xdr:colOff>722542</xdr:colOff>
      <xdr:row>41</xdr:row>
      <xdr:rowOff>194577</xdr:rowOff>
    </xdr:to>
    <xdr:sp macro="" textlink="">
      <xdr:nvSpPr>
        <xdr:cNvPr id="6" name="角丸四角形吹き出し 9">
          <a:extLst>
            <a:ext uri="{FF2B5EF4-FFF2-40B4-BE49-F238E27FC236}">
              <a16:creationId xmlns="" xmlns:a16="http://schemas.microsoft.com/office/drawing/2014/main" id="{00000000-0008-0000-0100-000006000000}"/>
            </a:ext>
          </a:extLst>
        </xdr:cNvPr>
        <xdr:cNvSpPr/>
      </xdr:nvSpPr>
      <xdr:spPr bwMode="auto">
        <a:xfrm>
          <a:off x="122467" y="10069281"/>
          <a:ext cx="962025" cy="4231821"/>
        </a:xfrm>
        <a:prstGeom prst="wedgeRoundRectCallout">
          <a:avLst>
            <a:gd name="adj1" fmla="val 50401"/>
            <a:gd name="adj2" fmla="val -24195"/>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vert="eaVert" wrap="square" lIns="72000" tIns="72000" rIns="0" bIns="72000" rtlCol="0" anchor="ctr" anchorCtr="0" upright="1"/>
        <a:lstStyle/>
        <a:p>
          <a:pPr algn="l"/>
          <a:r>
            <a:rPr kumimoji="1" lang="ja-JP" altLang="en-US" sz="1600" b="1">
              <a:solidFill>
                <a:sysClr val="windowText" lastClr="000000"/>
              </a:solidFill>
              <a:latin typeface="+mn-ea"/>
              <a:ea typeface="+mn-ea"/>
            </a:rPr>
            <a:t>同じ事業所であっても、サービス種別ごと、</a:t>
          </a:r>
          <a:endParaRPr kumimoji="1" lang="en-US" altLang="ja-JP" sz="1600" b="1">
            <a:solidFill>
              <a:sysClr val="windowText" lastClr="000000"/>
            </a:solidFill>
            <a:latin typeface="+mn-ea"/>
            <a:ea typeface="+mn-ea"/>
          </a:endParaRPr>
        </a:p>
        <a:p>
          <a:pPr algn="l"/>
          <a:r>
            <a:rPr kumimoji="1" lang="ja-JP" altLang="en-US" sz="1600" b="1">
              <a:solidFill>
                <a:sysClr val="windowText" lastClr="000000"/>
              </a:solidFill>
              <a:latin typeface="+mn-ea"/>
              <a:ea typeface="+mn-ea"/>
            </a:rPr>
            <a:t>指定権者ごとに記入が必要。</a:t>
          </a:r>
          <a:endParaRPr kumimoji="1" lang="en-US" altLang="ja-JP" sz="1600" b="1">
            <a:solidFill>
              <a:sysClr val="windowText" lastClr="000000"/>
            </a:solidFill>
            <a:latin typeface="+mn-ea"/>
            <a:ea typeface="+mn-ea"/>
          </a:endParaRPr>
        </a:p>
      </xdr:txBody>
    </xdr:sp>
    <xdr:clientData/>
  </xdr:twoCellAnchor>
  <xdr:twoCellAnchor>
    <xdr:from>
      <xdr:col>19</xdr:col>
      <xdr:colOff>122464</xdr:colOff>
      <xdr:row>19</xdr:row>
      <xdr:rowOff>258535</xdr:rowOff>
    </xdr:from>
    <xdr:to>
      <xdr:col>25</xdr:col>
      <xdr:colOff>453437</xdr:colOff>
      <xdr:row>23</xdr:row>
      <xdr:rowOff>214993</xdr:rowOff>
    </xdr:to>
    <xdr:sp macro="" textlink="">
      <xdr:nvSpPr>
        <xdr:cNvPr id="14" name="角丸四角形吹き出し 13">
          <a:extLst>
            <a:ext uri="{FF2B5EF4-FFF2-40B4-BE49-F238E27FC236}">
              <a16:creationId xmlns="" xmlns:a16="http://schemas.microsoft.com/office/drawing/2014/main" id="{00000000-0008-0000-0100-000005000000}"/>
            </a:ext>
          </a:extLst>
        </xdr:cNvPr>
        <xdr:cNvSpPr/>
      </xdr:nvSpPr>
      <xdr:spPr bwMode="auto">
        <a:xfrm>
          <a:off x="4803321" y="5687785"/>
          <a:ext cx="5651366" cy="1099458"/>
        </a:xfrm>
        <a:prstGeom prst="wedgeRoundRectCallout">
          <a:avLst>
            <a:gd name="adj1" fmla="val -34252"/>
            <a:gd name="adj2" fmla="val 66822"/>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600" b="1">
              <a:solidFill>
                <a:sysClr val="windowText" lastClr="000000"/>
              </a:solidFill>
              <a:latin typeface="+mn-ea"/>
              <a:ea typeface="+mn-ea"/>
            </a:rPr>
            <a:t>提出前に、別紙様式</a:t>
          </a:r>
          <a:r>
            <a:rPr kumimoji="1" lang="en-US" altLang="ja-JP" sz="1600" b="1">
              <a:solidFill>
                <a:sysClr val="windowText" lastClr="000000"/>
              </a:solidFill>
              <a:latin typeface="+mn-ea"/>
              <a:ea typeface="+mn-ea"/>
            </a:rPr>
            <a:t>3-1</a:t>
          </a:r>
          <a:r>
            <a:rPr kumimoji="1" lang="ja-JP" altLang="en-US" sz="1600" b="1">
              <a:solidFill>
                <a:sysClr val="windowText" lastClr="000000"/>
              </a:solidFill>
              <a:latin typeface="+mn-ea"/>
              <a:ea typeface="+mn-ea"/>
            </a:rPr>
            <a:t>に反映された電話番号・</a:t>
          </a:r>
          <a:r>
            <a:rPr kumimoji="1" lang="en-US" altLang="ja-JP" sz="1600" b="1">
              <a:solidFill>
                <a:sysClr val="windowText" lastClr="000000"/>
              </a:solidFill>
              <a:latin typeface="+mn-ea"/>
              <a:ea typeface="+mn-ea"/>
            </a:rPr>
            <a:t>FAX</a:t>
          </a:r>
          <a:r>
            <a:rPr kumimoji="1" lang="ja-JP" altLang="en-US" sz="1600" b="1">
              <a:solidFill>
                <a:sysClr val="windowText" lastClr="000000"/>
              </a:solidFill>
              <a:latin typeface="+mn-ea"/>
              <a:ea typeface="+mn-ea"/>
            </a:rPr>
            <a:t>番号・</a:t>
          </a:r>
          <a:r>
            <a:rPr kumimoji="1" lang="en-US" altLang="ja-JP" sz="1600" b="1">
              <a:solidFill>
                <a:sysClr val="windowText" lastClr="000000"/>
              </a:solidFill>
              <a:latin typeface="+mn-ea"/>
              <a:ea typeface="+mn-ea"/>
            </a:rPr>
            <a:t>e-mail</a:t>
          </a:r>
          <a:r>
            <a:rPr kumimoji="1" lang="ja-JP" altLang="en-US" sz="1600" b="1">
              <a:solidFill>
                <a:sysClr val="windowText" lastClr="000000"/>
              </a:solidFill>
              <a:latin typeface="+mn-ea"/>
              <a:ea typeface="+mn-ea"/>
            </a:rPr>
            <a:t>欄が適切に表示されているか確認（</a:t>
          </a:r>
          <a:r>
            <a:rPr kumimoji="1" lang="ja-JP" altLang="ja-JP" sz="1600" b="1" kern="1200">
              <a:solidFill>
                <a:sysClr val="windowText" lastClr="000000"/>
              </a:solidFill>
              <a:effectLst/>
              <a:latin typeface="+mn-lt"/>
              <a:ea typeface="+mn-ea"/>
              <a:cs typeface="+mn-cs"/>
            </a:rPr>
            <a:t>提出された計画書・報告書の連絡先が確認できない</a:t>
          </a:r>
          <a:r>
            <a:rPr kumimoji="1" lang="ja-JP" altLang="en-US" sz="1600" b="1" kern="1200">
              <a:solidFill>
                <a:sysClr val="windowText" lastClr="000000"/>
              </a:solidFill>
              <a:effectLst/>
              <a:latin typeface="+mn-lt"/>
              <a:ea typeface="+mn-ea"/>
              <a:cs typeface="+mn-cs"/>
            </a:rPr>
            <a:t>ため</a:t>
          </a:r>
          <a:r>
            <a:rPr kumimoji="1" lang="ja-JP" altLang="en-US" sz="1600" b="1">
              <a:solidFill>
                <a:sysClr val="windowText" lastClr="000000"/>
              </a:solidFill>
              <a:latin typeface="+mn-ea"/>
              <a:ea typeface="+mn-ea"/>
            </a:rPr>
            <a:t>）</a:t>
          </a:r>
          <a:endParaRPr kumimoji="1" lang="en-US" altLang="ja-JP" sz="1600" b="1">
            <a:solidFill>
              <a:sysClr val="windowText" lastClr="000000"/>
            </a:solidFill>
            <a:latin typeface="+mn-ea"/>
            <a:ea typeface="+mn-ea"/>
          </a:endParaRPr>
        </a:p>
      </xdr:txBody>
    </xdr:sp>
    <xdr:clientData/>
  </xdr:twoCellAnchor>
  <xdr:twoCellAnchor>
    <xdr:from>
      <xdr:col>12</xdr:col>
      <xdr:colOff>0</xdr:colOff>
      <xdr:row>38</xdr:row>
      <xdr:rowOff>68037</xdr:rowOff>
    </xdr:from>
    <xdr:to>
      <xdr:col>24</xdr:col>
      <xdr:colOff>1660071</xdr:colOff>
      <xdr:row>42</xdr:row>
      <xdr:rowOff>40823</xdr:rowOff>
    </xdr:to>
    <xdr:sp macro="" textlink="">
      <xdr:nvSpPr>
        <xdr:cNvPr id="15" name="角丸四角形 14">
          <a:extLst>
            <a:ext uri="{FF2B5EF4-FFF2-40B4-BE49-F238E27FC236}">
              <a16:creationId xmlns="" xmlns:a16="http://schemas.microsoft.com/office/drawing/2014/main" id="{00000000-0008-0000-0100-000017000000}"/>
            </a:ext>
          </a:extLst>
        </xdr:cNvPr>
        <xdr:cNvSpPr/>
      </xdr:nvSpPr>
      <xdr:spPr>
        <a:xfrm>
          <a:off x="3252107" y="12654644"/>
          <a:ext cx="6694714" cy="2095500"/>
        </a:xfrm>
        <a:prstGeom prst="roundRect">
          <a:avLst/>
        </a:prstGeom>
        <a:noFill/>
        <a:ln w="28575">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54428</xdr:colOff>
      <xdr:row>35</xdr:row>
      <xdr:rowOff>27215</xdr:rowOff>
    </xdr:from>
    <xdr:to>
      <xdr:col>24</xdr:col>
      <xdr:colOff>1642382</xdr:colOff>
      <xdr:row>37</xdr:row>
      <xdr:rowOff>465363</xdr:rowOff>
    </xdr:to>
    <xdr:sp macro="" textlink="">
      <xdr:nvSpPr>
        <xdr:cNvPr id="16" name="角丸四角形 15">
          <a:extLst>
            <a:ext uri="{FF2B5EF4-FFF2-40B4-BE49-F238E27FC236}">
              <a16:creationId xmlns="" xmlns:a16="http://schemas.microsoft.com/office/drawing/2014/main" id="{00000000-0008-0000-0100-000016000000}"/>
            </a:ext>
          </a:extLst>
        </xdr:cNvPr>
        <xdr:cNvSpPr/>
      </xdr:nvSpPr>
      <xdr:spPr>
        <a:xfrm>
          <a:off x="3306535" y="11021786"/>
          <a:ext cx="6622597" cy="1499506"/>
        </a:xfrm>
        <a:prstGeom prst="roundRect">
          <a:avLst/>
        </a:prstGeom>
        <a:noFill/>
        <a:ln w="28575">
          <a:solidFill>
            <a:srgbClr val="00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54428</xdr:colOff>
      <xdr:row>32</xdr:row>
      <xdr:rowOff>521152</xdr:rowOff>
    </xdr:from>
    <xdr:to>
      <xdr:col>24</xdr:col>
      <xdr:colOff>1673678</xdr:colOff>
      <xdr:row>34</xdr:row>
      <xdr:rowOff>476249</xdr:rowOff>
    </xdr:to>
    <xdr:sp macro="" textlink="">
      <xdr:nvSpPr>
        <xdr:cNvPr id="17" name="角丸四角形 16">
          <a:extLst>
            <a:ext uri="{FF2B5EF4-FFF2-40B4-BE49-F238E27FC236}">
              <a16:creationId xmlns="" xmlns:a16="http://schemas.microsoft.com/office/drawing/2014/main" id="{00000000-0008-0000-0100-00000A000000}"/>
            </a:ext>
          </a:extLst>
        </xdr:cNvPr>
        <xdr:cNvSpPr/>
      </xdr:nvSpPr>
      <xdr:spPr>
        <a:xfrm>
          <a:off x="3306535" y="9923688"/>
          <a:ext cx="6653893" cy="1016454"/>
        </a:xfrm>
        <a:prstGeom prst="roundRect">
          <a:avLst/>
        </a:prstGeom>
        <a:noFill/>
        <a:ln w="28575">
          <a:solidFill>
            <a:srgbClr val="FF33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788861</xdr:colOff>
      <xdr:row>34</xdr:row>
      <xdr:rowOff>358531</xdr:rowOff>
    </xdr:from>
    <xdr:to>
      <xdr:col>11</xdr:col>
      <xdr:colOff>194150</xdr:colOff>
      <xdr:row>35</xdr:row>
      <xdr:rowOff>132397</xdr:rowOff>
    </xdr:to>
    <xdr:sp macro="" textlink="">
      <xdr:nvSpPr>
        <xdr:cNvPr id="2" name="右矢印 1"/>
        <xdr:cNvSpPr/>
      </xdr:nvSpPr>
      <xdr:spPr>
        <a:xfrm rot="20944474">
          <a:off x="1156254" y="10822424"/>
          <a:ext cx="2085896" cy="304544"/>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802820</xdr:colOff>
      <xdr:row>36</xdr:row>
      <xdr:rowOff>108858</xdr:rowOff>
    </xdr:from>
    <xdr:to>
      <xdr:col>11</xdr:col>
      <xdr:colOff>136070</xdr:colOff>
      <xdr:row>36</xdr:row>
      <xdr:rowOff>408214</xdr:rowOff>
    </xdr:to>
    <xdr:sp macro="" textlink="">
      <xdr:nvSpPr>
        <xdr:cNvPr id="18" name="右矢印 17"/>
        <xdr:cNvSpPr/>
      </xdr:nvSpPr>
      <xdr:spPr>
        <a:xfrm>
          <a:off x="1170213" y="11634108"/>
          <a:ext cx="2013857" cy="299356"/>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789214</xdr:colOff>
      <xdr:row>37</xdr:row>
      <xdr:rowOff>136071</xdr:rowOff>
    </xdr:from>
    <xdr:to>
      <xdr:col>11</xdr:col>
      <xdr:colOff>122464</xdr:colOff>
      <xdr:row>37</xdr:row>
      <xdr:rowOff>435427</xdr:rowOff>
    </xdr:to>
    <xdr:sp macro="" textlink="">
      <xdr:nvSpPr>
        <xdr:cNvPr id="19" name="右矢印 18"/>
        <xdr:cNvSpPr/>
      </xdr:nvSpPr>
      <xdr:spPr>
        <a:xfrm>
          <a:off x="1156607" y="12192000"/>
          <a:ext cx="2013857" cy="299356"/>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789214</xdr:colOff>
      <xdr:row>38</xdr:row>
      <xdr:rowOff>476250</xdr:rowOff>
    </xdr:from>
    <xdr:to>
      <xdr:col>11</xdr:col>
      <xdr:colOff>122464</xdr:colOff>
      <xdr:row>39</xdr:row>
      <xdr:rowOff>244927</xdr:rowOff>
    </xdr:to>
    <xdr:sp macro="" textlink="">
      <xdr:nvSpPr>
        <xdr:cNvPr id="20" name="右矢印 19"/>
        <xdr:cNvSpPr/>
      </xdr:nvSpPr>
      <xdr:spPr>
        <a:xfrm rot="769553">
          <a:off x="1156607" y="13062857"/>
          <a:ext cx="2013857" cy="299356"/>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772781</xdr:colOff>
      <xdr:row>39</xdr:row>
      <xdr:rowOff>398028</xdr:rowOff>
    </xdr:from>
    <xdr:to>
      <xdr:col>12</xdr:col>
      <xdr:colOff>8433</xdr:colOff>
      <xdr:row>40</xdr:row>
      <xdr:rowOff>166879</xdr:rowOff>
    </xdr:to>
    <xdr:sp macro="" textlink="">
      <xdr:nvSpPr>
        <xdr:cNvPr id="22" name="右矢印 21"/>
        <xdr:cNvSpPr/>
      </xdr:nvSpPr>
      <xdr:spPr>
        <a:xfrm rot="1130327">
          <a:off x="1140174" y="13515314"/>
          <a:ext cx="2120366" cy="299529"/>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734785</xdr:colOff>
      <xdr:row>40</xdr:row>
      <xdr:rowOff>312962</xdr:rowOff>
    </xdr:from>
    <xdr:to>
      <xdr:col>11</xdr:col>
      <xdr:colOff>174544</xdr:colOff>
      <xdr:row>41</xdr:row>
      <xdr:rowOff>81812</xdr:rowOff>
    </xdr:to>
    <xdr:sp macro="" textlink="">
      <xdr:nvSpPr>
        <xdr:cNvPr id="23" name="右矢印 22"/>
        <xdr:cNvSpPr/>
      </xdr:nvSpPr>
      <xdr:spPr>
        <a:xfrm rot="1130327">
          <a:off x="1102178" y="13960926"/>
          <a:ext cx="2120366" cy="299529"/>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38100</xdr:colOff>
          <xdr:row>53</xdr:row>
          <xdr:rowOff>19050</xdr:rowOff>
        </xdr:to>
        <xdr:sp macro="" textlink="">
          <xdr:nvSpPr>
            <xdr:cNvPr id="28673" name="Check Box 1" hidden="1">
              <a:extLst>
                <a:ext uri="{63B3BB69-23CF-44E3-9099-C40C66FF867C}">
                  <a14:compatExt spid="_x0000_s28673"/>
                </a:ext>
                <a:ext uri="{FF2B5EF4-FFF2-40B4-BE49-F238E27FC236}">
                  <a16:creationId xmlns=""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38100</xdr:colOff>
          <xdr:row>54</xdr:row>
          <xdr:rowOff>38100</xdr:rowOff>
        </xdr:to>
        <xdr:sp macro="" textlink="">
          <xdr:nvSpPr>
            <xdr:cNvPr id="28674" name="Check Box 2" hidden="1">
              <a:extLst>
                <a:ext uri="{63B3BB69-23CF-44E3-9099-C40C66FF867C}">
                  <a14:compatExt spid="_x0000_s28674"/>
                </a:ext>
                <a:ext uri="{FF2B5EF4-FFF2-40B4-BE49-F238E27FC236}">
                  <a16:creationId xmlns=""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38100</xdr:colOff>
          <xdr:row>54</xdr:row>
          <xdr:rowOff>295275</xdr:rowOff>
        </xdr:to>
        <xdr:sp macro="" textlink="">
          <xdr:nvSpPr>
            <xdr:cNvPr id="28675" name="Check Box 3" hidden="1">
              <a:extLst>
                <a:ext uri="{63B3BB69-23CF-44E3-9099-C40C66FF867C}">
                  <a14:compatExt spid="_x0000_s28675"/>
                </a:ext>
                <a:ext uri="{FF2B5EF4-FFF2-40B4-BE49-F238E27FC236}">
                  <a16:creationId xmlns=""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38100</xdr:colOff>
          <xdr:row>56</xdr:row>
          <xdr:rowOff>19050</xdr:rowOff>
        </xdr:to>
        <xdr:sp macro="" textlink="">
          <xdr:nvSpPr>
            <xdr:cNvPr id="28676" name="Check Box 4" hidden="1">
              <a:extLst>
                <a:ext uri="{63B3BB69-23CF-44E3-9099-C40C66FF867C}">
                  <a14:compatExt spid="_x0000_s28676"/>
                </a:ext>
                <a:ext uri="{FF2B5EF4-FFF2-40B4-BE49-F238E27FC236}">
                  <a16:creationId xmlns=""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6" name="正方形/長方形 5">
          <a:extLst>
            <a:ext uri="{FF2B5EF4-FFF2-40B4-BE49-F238E27FC236}">
              <a16:creationId xmlns="" xmlns:a16="http://schemas.microsoft.com/office/drawing/2014/main" id="{00000000-0008-0000-0600-000006000000}"/>
            </a:ext>
          </a:extLst>
        </xdr:cNvPr>
        <xdr:cNvSpPr/>
      </xdr:nvSpPr>
      <xdr:spPr>
        <a:xfrm>
          <a:off x="2881723" y="6007328"/>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7" name="正方形/長方形 6">
          <a:extLst>
            <a:ext uri="{FF2B5EF4-FFF2-40B4-BE49-F238E27FC236}">
              <a16:creationId xmlns="" xmlns:a16="http://schemas.microsoft.com/office/drawing/2014/main" id="{00000000-0008-0000-0600-000007000000}"/>
            </a:ext>
          </a:extLst>
        </xdr:cNvPr>
        <xdr:cNvSpPr/>
      </xdr:nvSpPr>
      <xdr:spPr>
        <a:xfrm>
          <a:off x="4212234" y="6006193"/>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28677" name="Check Box 5" hidden="1">
              <a:extLst>
                <a:ext uri="{63B3BB69-23CF-44E3-9099-C40C66FF867C}">
                  <a14:compatExt spid="_x0000_s28677"/>
                </a:ext>
                <a:ext uri="{FF2B5EF4-FFF2-40B4-BE49-F238E27FC236}">
                  <a16:creationId xmlns=""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28678" name="Check Box 6" hidden="1">
              <a:extLst>
                <a:ext uri="{63B3BB69-23CF-44E3-9099-C40C66FF867C}">
                  <a14:compatExt spid="_x0000_s28678"/>
                </a:ext>
                <a:ext uri="{FF2B5EF4-FFF2-40B4-BE49-F238E27FC236}">
                  <a16:creationId xmlns=""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28679" name="Check Box 7" hidden="1">
              <a:extLst>
                <a:ext uri="{63B3BB69-23CF-44E3-9099-C40C66FF867C}">
                  <a14:compatExt spid="_x0000_s28679"/>
                </a:ext>
                <a:ext uri="{FF2B5EF4-FFF2-40B4-BE49-F238E27FC236}">
                  <a16:creationId xmlns="" xmlns:a16="http://schemas.microsoft.com/office/drawing/2014/main" id="{00000000-0008-0000-06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11" name="Group 41">
              <a:extLst>
                <a:ext uri="{FF2B5EF4-FFF2-40B4-BE49-F238E27FC236}">
                  <a16:creationId xmlns="" xmlns:a16="http://schemas.microsoft.com/office/drawing/2014/main" id="{00000000-0008-0000-0600-000010000000}"/>
                </a:ext>
              </a:extLst>
            </xdr:cNvPr>
            <xdr:cNvGrpSpPr>
              <a:grpSpLocks/>
            </xdr:cNvGrpSpPr>
          </xdr:nvGrpSpPr>
          <xdr:grpSpPr bwMode="auto">
            <a:xfrm>
              <a:off x="857250" y="18697575"/>
              <a:ext cx="190500" cy="21050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28680" name="Check Box 8" hidden="1">
              <a:extLst>
                <a:ext uri="{63B3BB69-23CF-44E3-9099-C40C66FF867C}">
                  <a14:compatExt spid="_x0000_s28680"/>
                </a:ext>
                <a:ext uri="{FF2B5EF4-FFF2-40B4-BE49-F238E27FC236}">
                  <a16:creationId xmlns="" xmlns:a16="http://schemas.microsoft.com/office/drawing/2014/main" id="{00000000-0008-0000-06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28681" name="Check Box 9" hidden="1">
              <a:extLst>
                <a:ext uri="{63B3BB69-23CF-44E3-9099-C40C66FF867C}">
                  <a14:compatExt spid="_x0000_s28681"/>
                </a:ext>
                <a:ext uri="{FF2B5EF4-FFF2-40B4-BE49-F238E27FC236}">
                  <a16:creationId xmlns=""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28682" name="Check Box 10" hidden="1">
              <a:extLst>
                <a:ext uri="{63B3BB69-23CF-44E3-9099-C40C66FF867C}">
                  <a14:compatExt spid="_x0000_s28682"/>
                </a:ext>
                <a:ext uri="{FF2B5EF4-FFF2-40B4-BE49-F238E27FC236}">
                  <a16:creationId xmlns="" xmlns:a16="http://schemas.microsoft.com/office/drawing/2014/main" id="{00000000-0008-0000-06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28683" name="Check Box 11" hidden="1">
              <a:extLst>
                <a:ext uri="{63B3BB69-23CF-44E3-9099-C40C66FF867C}">
                  <a14:compatExt spid="_x0000_s28683"/>
                </a:ext>
                <a:ext uri="{FF2B5EF4-FFF2-40B4-BE49-F238E27FC236}">
                  <a16:creationId xmlns="" xmlns:a16="http://schemas.microsoft.com/office/drawing/2014/main" id="{00000000-0008-0000-06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28684" name="Check Box 12" hidden="1">
              <a:extLst>
                <a:ext uri="{63B3BB69-23CF-44E3-9099-C40C66FF867C}">
                  <a14:compatExt spid="_x0000_s28684"/>
                </a:ext>
                <a:ext uri="{FF2B5EF4-FFF2-40B4-BE49-F238E27FC236}">
                  <a16:creationId xmlns="" xmlns:a16="http://schemas.microsoft.com/office/drawing/2014/main" id="{00000000-0008-0000-06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28685" name="Check Box 13" hidden="1">
              <a:extLst>
                <a:ext uri="{63B3BB69-23CF-44E3-9099-C40C66FF867C}">
                  <a14:compatExt spid="_x0000_s28685"/>
                </a:ext>
                <a:ext uri="{FF2B5EF4-FFF2-40B4-BE49-F238E27FC236}">
                  <a16:creationId xmlns="" xmlns:a16="http://schemas.microsoft.com/office/drawing/2014/main" id="{00000000-0008-0000-06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28686" name="Check Box 14" hidden="1">
              <a:extLst>
                <a:ext uri="{63B3BB69-23CF-44E3-9099-C40C66FF867C}">
                  <a14:compatExt spid="_x0000_s28686"/>
                </a:ext>
                <a:ext uri="{FF2B5EF4-FFF2-40B4-BE49-F238E27FC236}">
                  <a16:creationId xmlns="" xmlns:a16="http://schemas.microsoft.com/office/drawing/2014/main" id="{00000000-0008-0000-06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28687" name="Check Box 15" hidden="1">
              <a:extLst>
                <a:ext uri="{63B3BB69-23CF-44E3-9099-C40C66FF867C}">
                  <a14:compatExt spid="_x0000_s28687"/>
                </a:ext>
                <a:ext uri="{FF2B5EF4-FFF2-40B4-BE49-F238E27FC236}">
                  <a16:creationId xmlns="" xmlns:a16="http://schemas.microsoft.com/office/drawing/2014/main" id="{00000000-0008-0000-06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28688" name="Check Box 16" hidden="1">
              <a:extLst>
                <a:ext uri="{63B3BB69-23CF-44E3-9099-C40C66FF867C}">
                  <a14:compatExt spid="_x0000_s28688"/>
                </a:ext>
                <a:ext uri="{FF2B5EF4-FFF2-40B4-BE49-F238E27FC236}">
                  <a16:creationId xmlns="" xmlns:a16="http://schemas.microsoft.com/office/drawing/2014/main" id="{00000000-0008-0000-06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28689" name="Check Box 17" hidden="1">
              <a:extLst>
                <a:ext uri="{63B3BB69-23CF-44E3-9099-C40C66FF867C}">
                  <a14:compatExt spid="_x0000_s28689"/>
                </a:ext>
                <a:ext uri="{FF2B5EF4-FFF2-40B4-BE49-F238E27FC236}">
                  <a16:creationId xmlns="" xmlns:a16="http://schemas.microsoft.com/office/drawing/2014/main" id="{00000000-0008-0000-06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28690" name="Check Box 18" hidden="1">
              <a:extLst>
                <a:ext uri="{63B3BB69-23CF-44E3-9099-C40C66FF867C}">
                  <a14:compatExt spid="_x0000_s28690"/>
                </a:ext>
                <a:ext uri="{FF2B5EF4-FFF2-40B4-BE49-F238E27FC236}">
                  <a16:creationId xmlns="" xmlns:a16="http://schemas.microsoft.com/office/drawing/2014/main" id="{00000000-0008-0000-06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28691" name="Check Box 19" hidden="1">
              <a:extLst>
                <a:ext uri="{63B3BB69-23CF-44E3-9099-C40C66FF867C}">
                  <a14:compatExt spid="_x0000_s28691"/>
                </a:ext>
                <a:ext uri="{FF2B5EF4-FFF2-40B4-BE49-F238E27FC236}">
                  <a16:creationId xmlns="" xmlns:a16="http://schemas.microsoft.com/office/drawing/2014/main" id="{00000000-0008-0000-06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28692" name="Check Box 20" hidden="1">
              <a:extLst>
                <a:ext uri="{63B3BB69-23CF-44E3-9099-C40C66FF867C}">
                  <a14:compatExt spid="_x0000_s28692"/>
                </a:ext>
                <a:ext uri="{FF2B5EF4-FFF2-40B4-BE49-F238E27FC236}">
                  <a16:creationId xmlns="" xmlns:a16="http://schemas.microsoft.com/office/drawing/2014/main" id="{00000000-0008-0000-06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28693" name="Check Box 21" hidden="1">
              <a:extLst>
                <a:ext uri="{63B3BB69-23CF-44E3-9099-C40C66FF867C}">
                  <a14:compatExt spid="_x0000_s28693"/>
                </a:ext>
                <a:ext uri="{FF2B5EF4-FFF2-40B4-BE49-F238E27FC236}">
                  <a16:creationId xmlns="" xmlns:a16="http://schemas.microsoft.com/office/drawing/2014/main" id="{00000000-0008-0000-06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28694" name="Check Box 22" hidden="1">
              <a:extLst>
                <a:ext uri="{63B3BB69-23CF-44E3-9099-C40C66FF867C}">
                  <a14:compatExt spid="_x0000_s28694"/>
                </a:ext>
                <a:ext uri="{FF2B5EF4-FFF2-40B4-BE49-F238E27FC236}">
                  <a16:creationId xmlns="" xmlns:a16="http://schemas.microsoft.com/office/drawing/2014/main" id="{00000000-0008-0000-06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28695" name="Check Box 23" hidden="1">
              <a:extLst>
                <a:ext uri="{63B3BB69-23CF-44E3-9099-C40C66FF867C}">
                  <a14:compatExt spid="_x0000_s28695"/>
                </a:ext>
                <a:ext uri="{FF2B5EF4-FFF2-40B4-BE49-F238E27FC236}">
                  <a16:creationId xmlns="" xmlns:a16="http://schemas.microsoft.com/office/drawing/2014/main" id="{00000000-0008-0000-06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28696" name="Check Box 24" hidden="1">
              <a:extLst>
                <a:ext uri="{63B3BB69-23CF-44E3-9099-C40C66FF867C}">
                  <a14:compatExt spid="_x0000_s28696"/>
                </a:ext>
                <a:ext uri="{FF2B5EF4-FFF2-40B4-BE49-F238E27FC236}">
                  <a16:creationId xmlns="" xmlns:a16="http://schemas.microsoft.com/office/drawing/2014/main" id="{00000000-0008-0000-06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28697" name="Check Box 25" hidden="1">
              <a:extLst>
                <a:ext uri="{63B3BB69-23CF-44E3-9099-C40C66FF867C}">
                  <a14:compatExt spid="_x0000_s28697"/>
                </a:ext>
                <a:ext uri="{FF2B5EF4-FFF2-40B4-BE49-F238E27FC236}">
                  <a16:creationId xmlns="" xmlns:a16="http://schemas.microsoft.com/office/drawing/2014/main" id="{00000000-0008-0000-06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28698" name="Check Box 26" hidden="1">
              <a:extLst>
                <a:ext uri="{63B3BB69-23CF-44E3-9099-C40C66FF867C}">
                  <a14:compatExt spid="_x0000_s28698"/>
                </a:ext>
                <a:ext uri="{FF2B5EF4-FFF2-40B4-BE49-F238E27FC236}">
                  <a16:creationId xmlns="" xmlns:a16="http://schemas.microsoft.com/office/drawing/2014/main" id="{00000000-0008-0000-06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28699" name="Check Box 27" hidden="1">
              <a:extLst>
                <a:ext uri="{63B3BB69-23CF-44E3-9099-C40C66FF867C}">
                  <a14:compatExt spid="_x0000_s28699"/>
                </a:ext>
                <a:ext uri="{FF2B5EF4-FFF2-40B4-BE49-F238E27FC236}">
                  <a16:creationId xmlns="" xmlns:a16="http://schemas.microsoft.com/office/drawing/2014/main" id="{00000000-0008-0000-06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28700" name="Check Box 28" hidden="1">
              <a:extLst>
                <a:ext uri="{63B3BB69-23CF-44E3-9099-C40C66FF867C}">
                  <a14:compatExt spid="_x0000_s28700"/>
                </a:ext>
                <a:ext uri="{FF2B5EF4-FFF2-40B4-BE49-F238E27FC236}">
                  <a16:creationId xmlns="" xmlns:a16="http://schemas.microsoft.com/office/drawing/2014/main" id="{00000000-0008-0000-06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28701" name="Check Box 29" hidden="1">
              <a:extLst>
                <a:ext uri="{63B3BB69-23CF-44E3-9099-C40C66FF867C}">
                  <a14:compatExt spid="_x0000_s28701"/>
                </a:ext>
                <a:ext uri="{FF2B5EF4-FFF2-40B4-BE49-F238E27FC236}">
                  <a16:creationId xmlns="" xmlns:a16="http://schemas.microsoft.com/office/drawing/2014/main" id="{00000000-0008-0000-06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28702" name="Check Box 30" hidden="1">
              <a:extLst>
                <a:ext uri="{63B3BB69-23CF-44E3-9099-C40C66FF867C}">
                  <a14:compatExt spid="_x0000_s28702"/>
                </a:ext>
                <a:ext uri="{FF2B5EF4-FFF2-40B4-BE49-F238E27FC236}">
                  <a16:creationId xmlns="" xmlns:a16="http://schemas.microsoft.com/office/drawing/2014/main" id="{00000000-0008-0000-06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35" name="正方形/長方形 34">
          <a:extLst>
            <a:ext uri="{FF2B5EF4-FFF2-40B4-BE49-F238E27FC236}">
              <a16:creationId xmlns="" xmlns:a16="http://schemas.microsoft.com/office/drawing/2014/main" id="{00000000-0008-0000-0600-000029000000}"/>
            </a:ext>
          </a:extLst>
        </xdr:cNvPr>
        <xdr:cNvSpPr/>
      </xdr:nvSpPr>
      <xdr:spPr>
        <a:xfrm>
          <a:off x="42862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36" name="正方形/長方形 35">
          <a:extLst>
            <a:ext uri="{FF2B5EF4-FFF2-40B4-BE49-F238E27FC236}">
              <a16:creationId xmlns="" xmlns:a16="http://schemas.microsoft.com/office/drawing/2014/main" id="{00000000-0008-0000-0600-00002A000000}"/>
            </a:ext>
          </a:extLst>
        </xdr:cNvPr>
        <xdr:cNvSpPr/>
      </xdr:nvSpPr>
      <xdr:spPr>
        <a:xfrm>
          <a:off x="5619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37" name="正方形/長方形 36">
          <a:extLst>
            <a:ext uri="{FF2B5EF4-FFF2-40B4-BE49-F238E27FC236}">
              <a16:creationId xmlns="" xmlns:a16="http://schemas.microsoft.com/office/drawing/2014/main" id="{00000000-0008-0000-0600-00002B000000}"/>
            </a:ext>
          </a:extLst>
        </xdr:cNvPr>
        <xdr:cNvSpPr/>
      </xdr:nvSpPr>
      <xdr:spPr>
        <a:xfrm>
          <a:off x="2952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38" name="正方形/長方形 37">
          <a:extLst>
            <a:ext uri="{FF2B5EF4-FFF2-40B4-BE49-F238E27FC236}">
              <a16:creationId xmlns="" xmlns:a16="http://schemas.microsoft.com/office/drawing/2014/main" id="{00000000-0008-0000-0600-00002C000000}"/>
            </a:ext>
          </a:extLst>
        </xdr:cNvPr>
        <xdr:cNvSpPr/>
      </xdr:nvSpPr>
      <xdr:spPr>
        <a:xfrm>
          <a:off x="2952750" y="6886575"/>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39" name="正方形/長方形 38">
          <a:extLst>
            <a:ext uri="{FF2B5EF4-FFF2-40B4-BE49-F238E27FC236}">
              <a16:creationId xmlns="" xmlns:a16="http://schemas.microsoft.com/office/drawing/2014/main" id="{00000000-0008-0000-0600-00002D000000}"/>
            </a:ext>
          </a:extLst>
        </xdr:cNvPr>
        <xdr:cNvSpPr/>
      </xdr:nvSpPr>
      <xdr:spPr>
        <a:xfrm>
          <a:off x="2952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40" name="正方形/長方形 39">
          <a:extLst>
            <a:ext uri="{FF2B5EF4-FFF2-40B4-BE49-F238E27FC236}">
              <a16:creationId xmlns="" xmlns:a16="http://schemas.microsoft.com/office/drawing/2014/main" id="{00000000-0008-0000-0600-00002E000000}"/>
            </a:ext>
          </a:extLst>
        </xdr:cNvPr>
        <xdr:cNvSpPr/>
      </xdr:nvSpPr>
      <xdr:spPr>
        <a:xfrm>
          <a:off x="42862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41" name="正方形/長方形 40">
          <a:extLst>
            <a:ext uri="{FF2B5EF4-FFF2-40B4-BE49-F238E27FC236}">
              <a16:creationId xmlns="" xmlns:a16="http://schemas.microsoft.com/office/drawing/2014/main" id="{00000000-0008-0000-0600-00002F000000}"/>
            </a:ext>
          </a:extLst>
        </xdr:cNvPr>
        <xdr:cNvSpPr/>
      </xdr:nvSpPr>
      <xdr:spPr>
        <a:xfrm>
          <a:off x="5619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42" name="正方形/長方形 41">
          <a:extLst>
            <a:ext uri="{FF2B5EF4-FFF2-40B4-BE49-F238E27FC236}">
              <a16:creationId xmlns="" xmlns:a16="http://schemas.microsoft.com/office/drawing/2014/main" id="{00000000-0008-0000-0600-000030000000}"/>
            </a:ext>
          </a:extLst>
        </xdr:cNvPr>
        <xdr:cNvSpPr/>
      </xdr:nvSpPr>
      <xdr:spPr>
        <a:xfrm>
          <a:off x="2952750" y="668655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43" name="正方形/長方形 42">
          <a:extLst>
            <a:ext uri="{FF2B5EF4-FFF2-40B4-BE49-F238E27FC236}">
              <a16:creationId xmlns="" xmlns:a16="http://schemas.microsoft.com/office/drawing/2014/main" id="{00000000-0008-0000-0600-000031000000}"/>
            </a:ext>
          </a:extLst>
        </xdr:cNvPr>
        <xdr:cNvSpPr/>
      </xdr:nvSpPr>
      <xdr:spPr>
        <a:xfrm>
          <a:off x="42862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44" name="正方形/長方形 43">
          <a:extLst>
            <a:ext uri="{FF2B5EF4-FFF2-40B4-BE49-F238E27FC236}">
              <a16:creationId xmlns="" xmlns:a16="http://schemas.microsoft.com/office/drawing/2014/main" id="{00000000-0008-0000-0600-000032000000}"/>
            </a:ext>
          </a:extLst>
        </xdr:cNvPr>
        <xdr:cNvSpPr/>
      </xdr:nvSpPr>
      <xdr:spPr>
        <a:xfrm>
          <a:off x="56197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45" name="正方形/長方形 44">
          <a:extLst>
            <a:ext uri="{FF2B5EF4-FFF2-40B4-BE49-F238E27FC236}">
              <a16:creationId xmlns="" xmlns:a16="http://schemas.microsoft.com/office/drawing/2014/main" id="{00000000-0008-0000-0600-000033000000}"/>
            </a:ext>
          </a:extLst>
        </xdr:cNvPr>
        <xdr:cNvSpPr/>
      </xdr:nvSpPr>
      <xdr:spPr>
        <a:xfrm>
          <a:off x="5619750" y="668655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46" name="正方形/長方形 45">
          <a:extLst>
            <a:ext uri="{FF2B5EF4-FFF2-40B4-BE49-F238E27FC236}">
              <a16:creationId xmlns="" xmlns:a16="http://schemas.microsoft.com/office/drawing/2014/main" id="{00000000-0008-0000-0600-000034000000}"/>
            </a:ext>
          </a:extLst>
        </xdr:cNvPr>
        <xdr:cNvSpPr/>
      </xdr:nvSpPr>
      <xdr:spPr>
        <a:xfrm>
          <a:off x="4295321" y="689044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47" name="Group 41">
              <a:extLst>
                <a:ext uri="{FF2B5EF4-FFF2-40B4-BE49-F238E27FC236}">
                  <a16:creationId xmlns="" xmlns:a16="http://schemas.microsoft.com/office/drawing/2014/main" id="{00000000-0008-0000-0600-000035000000}"/>
                </a:ext>
              </a:extLst>
            </xdr:cNvPr>
            <xdr:cNvGrpSpPr>
              <a:grpSpLocks/>
            </xdr:cNvGrpSpPr>
          </xdr:nvGrpSpPr>
          <xdr:grpSpPr bwMode="auto">
            <a:xfrm>
              <a:off x="857250" y="22393275"/>
              <a:ext cx="190500"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48" name="正方形/長方形 47">
          <a:extLst>
            <a:ext uri="{FF2B5EF4-FFF2-40B4-BE49-F238E27FC236}">
              <a16:creationId xmlns="" xmlns:a16="http://schemas.microsoft.com/office/drawing/2014/main" id="{00000000-0008-0000-0600-000036000000}"/>
            </a:ext>
          </a:extLst>
        </xdr:cNvPr>
        <xdr:cNvSpPr/>
      </xdr:nvSpPr>
      <xdr:spPr>
        <a:xfrm>
          <a:off x="5550311" y="6008914"/>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28703" name="Check Box 31" hidden="1">
              <a:extLst>
                <a:ext uri="{63B3BB69-23CF-44E3-9099-C40C66FF867C}">
                  <a14:compatExt spid="_x0000_s28703"/>
                </a:ext>
                <a:ext uri="{FF2B5EF4-FFF2-40B4-BE49-F238E27FC236}">
                  <a16:creationId xmlns="" xmlns:a16="http://schemas.microsoft.com/office/drawing/2014/main" id="{00000000-0008-0000-06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0" name="Group 41">
              <a:extLst>
                <a:ext uri="{FF2B5EF4-FFF2-40B4-BE49-F238E27FC236}">
                  <a16:creationId xmlns="" xmlns:a16="http://schemas.microsoft.com/office/drawing/2014/main" id="{00000000-0008-0000-0600-000038000000}"/>
                </a:ext>
              </a:extLst>
            </xdr:cNvPr>
            <xdr:cNvGrpSpPr>
              <a:grpSpLocks/>
            </xdr:cNvGrpSpPr>
          </xdr:nvGrpSpPr>
          <xdr:grpSpPr bwMode="auto">
            <a:xfrm>
              <a:off x="857250" y="20412075"/>
              <a:ext cx="190500" cy="504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28704" name="Check Box 32" hidden="1">
              <a:extLst>
                <a:ext uri="{63B3BB69-23CF-44E3-9099-C40C66FF867C}">
                  <a14:compatExt spid="_x0000_s28704"/>
                </a:ext>
                <a:ext uri="{FF2B5EF4-FFF2-40B4-BE49-F238E27FC236}">
                  <a16:creationId xmlns="" xmlns:a16="http://schemas.microsoft.com/office/drawing/2014/main" id="{00000000-0008-0000-06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47625</xdr:colOff>
      <xdr:row>102</xdr:row>
      <xdr:rowOff>109410</xdr:rowOff>
    </xdr:from>
    <xdr:to>
      <xdr:col>36</xdr:col>
      <xdr:colOff>74571</xdr:colOff>
      <xdr:row>102</xdr:row>
      <xdr:rowOff>723900</xdr:rowOff>
    </xdr:to>
    <xdr:sp macro="" textlink="">
      <xdr:nvSpPr>
        <xdr:cNvPr id="52" name="角丸四角形吹き出し 51">
          <a:extLst>
            <a:ext uri="{FF2B5EF4-FFF2-40B4-BE49-F238E27FC236}">
              <a16:creationId xmlns="" xmlns:a16="http://schemas.microsoft.com/office/drawing/2014/main" id="{00000000-0008-0000-0600-00003B000000}"/>
            </a:ext>
          </a:extLst>
        </xdr:cNvPr>
        <xdr:cNvSpPr/>
      </xdr:nvSpPr>
      <xdr:spPr bwMode="auto">
        <a:xfrm>
          <a:off x="3190875" y="21216810"/>
          <a:ext cx="3836946" cy="614490"/>
        </a:xfrm>
        <a:prstGeom prst="wedgeRoundRectCallout">
          <a:avLst>
            <a:gd name="adj1" fmla="val -55497"/>
            <a:gd name="adj2" fmla="val -2182"/>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latin typeface="HGPｺﾞｼｯｸM" panose="020B0600000000000000" pitchFamily="50" charset="-128"/>
              <a:ea typeface="HGPｺﾞｼｯｸM" panose="020B0600000000000000" pitchFamily="50" charset="-128"/>
            </a:rPr>
            <a:t>今年度の計画書と</a:t>
          </a:r>
          <a:r>
            <a:rPr kumimoji="1" lang="en-US" altLang="ja-JP" sz="1400" b="1">
              <a:latin typeface="HGPｺﾞｼｯｸM" panose="020B0600000000000000" pitchFamily="50" charset="-128"/>
              <a:ea typeface="HGPｺﾞｼｯｸM" panose="020B0600000000000000" pitchFamily="50" charset="-128"/>
            </a:rPr>
            <a:t>【</a:t>
          </a:r>
          <a:r>
            <a:rPr kumimoji="1" lang="ja-JP" altLang="en-US" sz="1400" b="1">
              <a:latin typeface="HGPｺﾞｼｯｸM" panose="020B0600000000000000" pitchFamily="50" charset="-128"/>
              <a:ea typeface="HGPｺﾞｼｯｸM" panose="020B0600000000000000" pitchFamily="50" charset="-128"/>
            </a:rPr>
            <a:t>基準額</a:t>
          </a:r>
          <a:r>
            <a:rPr kumimoji="1" lang="en-US" altLang="ja-JP" sz="1400" b="1">
              <a:latin typeface="HGPｺﾞｼｯｸM" panose="020B0600000000000000" pitchFamily="50" charset="-128"/>
              <a:ea typeface="HGPｺﾞｼｯｸM" panose="020B0600000000000000" pitchFamily="50" charset="-128"/>
            </a:rPr>
            <a:t>1</a:t>
          </a:r>
          <a:r>
            <a:rPr kumimoji="1" lang="ja-JP" altLang="en-US" sz="1400" b="1">
              <a:latin typeface="HGPｺﾞｼｯｸM" panose="020B0600000000000000" pitchFamily="50" charset="-128"/>
              <a:ea typeface="HGPｺﾞｼｯｸM" panose="020B0600000000000000" pitchFamily="50" charset="-128"/>
            </a:rPr>
            <a:t>・</a:t>
          </a:r>
          <a:r>
            <a:rPr kumimoji="1" lang="en-US" altLang="ja-JP" sz="1400" b="1">
              <a:latin typeface="HGPｺﾞｼｯｸM" panose="020B0600000000000000" pitchFamily="50" charset="-128"/>
              <a:ea typeface="HGPｺﾞｼｯｸM" panose="020B0600000000000000" pitchFamily="50" charset="-128"/>
            </a:rPr>
            <a:t>2</a:t>
          </a:r>
          <a:r>
            <a:rPr kumimoji="1" lang="ja-JP" altLang="en-US" sz="1400" b="1">
              <a:latin typeface="HGPｺﾞｼｯｸM" panose="020B0600000000000000" pitchFamily="50" charset="-128"/>
              <a:ea typeface="HGPｺﾞｼｯｸM" panose="020B0600000000000000" pitchFamily="50" charset="-128"/>
            </a:rPr>
            <a:t>・</a:t>
          </a:r>
          <a:r>
            <a:rPr kumimoji="1" lang="en-US" altLang="ja-JP" sz="1400" b="1">
              <a:latin typeface="HGPｺﾞｼｯｸM" panose="020B0600000000000000" pitchFamily="50" charset="-128"/>
              <a:ea typeface="HGPｺﾞｼｯｸM" panose="020B0600000000000000" pitchFamily="50" charset="-128"/>
            </a:rPr>
            <a:t>3</a:t>
          </a:r>
          <a:r>
            <a:rPr kumimoji="1" lang="ja-JP" altLang="en-US" sz="1400" b="1">
              <a:latin typeface="HGPｺﾞｼｯｸM" panose="020B0600000000000000" pitchFamily="50" charset="-128"/>
              <a:ea typeface="HGPｺﾞｼｯｸM" panose="020B0600000000000000" pitchFamily="50" charset="-128"/>
            </a:rPr>
            <a:t>・</a:t>
          </a:r>
          <a:r>
            <a:rPr kumimoji="1" lang="en-US" altLang="ja-JP" sz="1400" b="1">
              <a:latin typeface="HGPｺﾞｼｯｸM" panose="020B0600000000000000" pitchFamily="50" charset="-128"/>
              <a:ea typeface="HGPｺﾞｼｯｸM" panose="020B0600000000000000" pitchFamily="50" charset="-128"/>
            </a:rPr>
            <a:t>4】</a:t>
          </a:r>
          <a:r>
            <a:rPr kumimoji="1" lang="ja-JP" altLang="en-US" sz="1400" b="1">
              <a:latin typeface="HGPｺﾞｼｯｸM" panose="020B0600000000000000" pitchFamily="50" charset="-128"/>
              <a:ea typeface="HGPｺﾞｼｯｸM" panose="020B0600000000000000" pitchFamily="50" charset="-128"/>
            </a:rPr>
            <a:t>の値が</a:t>
          </a:r>
        </a:p>
        <a:p>
          <a:pPr lvl="0" algn="l"/>
          <a:r>
            <a:rPr kumimoji="1" lang="ja-JP" altLang="en-US" sz="1400" b="1">
              <a:latin typeface="HGPｺﾞｼｯｸM" panose="020B0600000000000000" pitchFamily="50" charset="-128"/>
              <a:ea typeface="HGPｺﾞｼｯｸM" panose="020B0600000000000000" pitchFamily="50" charset="-128"/>
            </a:rPr>
            <a:t>異なる場合も理由を記載</a:t>
          </a:r>
          <a:endParaRPr kumimoji="1" lang="en-US" altLang="ja-JP" sz="1400" b="1">
            <a:latin typeface="HGPｺﾞｼｯｸM" panose="020B0600000000000000" pitchFamily="50" charset="-128"/>
            <a:ea typeface="HGPｺﾞｼｯｸM" panose="020B0600000000000000" pitchFamily="50" charset="-128"/>
          </a:endParaRPr>
        </a:p>
      </xdr:txBody>
    </xdr:sp>
    <xdr:clientData/>
  </xdr:twoCellAnchor>
  <xdr:twoCellAnchor>
    <xdr:from>
      <xdr:col>26</xdr:col>
      <xdr:colOff>19612</xdr:colOff>
      <xdr:row>61</xdr:row>
      <xdr:rowOff>248211</xdr:rowOff>
    </xdr:from>
    <xdr:to>
      <xdr:col>38</xdr:col>
      <xdr:colOff>85725</xdr:colOff>
      <xdr:row>63</xdr:row>
      <xdr:rowOff>95251</xdr:rowOff>
    </xdr:to>
    <xdr:sp macro="" textlink="">
      <xdr:nvSpPr>
        <xdr:cNvPr id="53" name="角丸四角形吹き出し 52">
          <a:extLst>
            <a:ext uri="{FF2B5EF4-FFF2-40B4-BE49-F238E27FC236}">
              <a16:creationId xmlns="" xmlns:a16="http://schemas.microsoft.com/office/drawing/2014/main" id="{00000000-0008-0000-0600-000040000000}"/>
            </a:ext>
          </a:extLst>
        </xdr:cNvPr>
        <xdr:cNvSpPr/>
      </xdr:nvSpPr>
      <xdr:spPr bwMode="auto">
        <a:xfrm>
          <a:off x="5067862" y="12725961"/>
          <a:ext cx="2266388" cy="380440"/>
        </a:xfrm>
        <a:prstGeom prst="wedgeRoundRectCallout">
          <a:avLst>
            <a:gd name="adj1" fmla="val -62383"/>
            <a:gd name="adj2" fmla="val 11597"/>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en-US" altLang="ja-JP" sz="1400" b="1">
              <a:latin typeface="HGPｺﾞｼｯｸM" panose="020B0600000000000000" pitchFamily="50" charset="-128"/>
              <a:ea typeface="HGPｺﾞｼｯｸM" panose="020B0600000000000000" pitchFamily="50" charset="-128"/>
            </a:rPr>
            <a:t>66.67</a:t>
          </a:r>
          <a:r>
            <a:rPr kumimoji="1" lang="ja-JP" altLang="en-US" sz="1400" b="1">
              <a:latin typeface="HGPｺﾞｼｯｸM" panose="020B0600000000000000" pitchFamily="50" charset="-128"/>
              <a:ea typeface="HGPｺﾞｼｯｸM" panose="020B0600000000000000" pitchFamily="50" charset="-128"/>
            </a:rPr>
            <a:t>以上であることを確認</a:t>
          </a:r>
        </a:p>
      </xdr:txBody>
    </xdr:sp>
    <xdr:clientData/>
  </xdr:twoCellAnchor>
  <xdr:twoCellAnchor>
    <xdr:from>
      <xdr:col>4</xdr:col>
      <xdr:colOff>19050</xdr:colOff>
      <xdr:row>36</xdr:row>
      <xdr:rowOff>19050</xdr:rowOff>
    </xdr:from>
    <xdr:to>
      <xdr:col>28</xdr:col>
      <xdr:colOff>19050</xdr:colOff>
      <xdr:row>38</xdr:row>
      <xdr:rowOff>142875</xdr:rowOff>
    </xdr:to>
    <xdr:sp macro="" textlink="">
      <xdr:nvSpPr>
        <xdr:cNvPr id="54" name="角丸四角形吹き出し 53">
          <a:extLst>
            <a:ext uri="{FF2B5EF4-FFF2-40B4-BE49-F238E27FC236}">
              <a16:creationId xmlns="" xmlns:a16="http://schemas.microsoft.com/office/drawing/2014/main" id="{00000000-0008-0000-0600-00006C000000}"/>
            </a:ext>
          </a:extLst>
        </xdr:cNvPr>
        <xdr:cNvSpPr/>
      </xdr:nvSpPr>
      <xdr:spPr bwMode="auto">
        <a:xfrm>
          <a:off x="838200" y="7600950"/>
          <a:ext cx="4610100" cy="561975"/>
        </a:xfrm>
        <a:prstGeom prst="wedgeRoundRectCallout">
          <a:avLst>
            <a:gd name="adj1" fmla="val 14466"/>
            <a:gd name="adj2" fmla="val -70438"/>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200" b="1">
              <a:latin typeface="HGPｺﾞｼｯｸM" panose="020B0600000000000000" pitchFamily="50" charset="-128"/>
              <a:ea typeface="HGPｺﾞｼｯｸM" panose="020B0600000000000000" pitchFamily="50" charset="-128"/>
            </a:rPr>
            <a:t>同年度の計画書に記載した</a:t>
          </a:r>
          <a:r>
            <a:rPr kumimoji="1" lang="en-US" altLang="ja-JP" sz="1200" b="1">
              <a:latin typeface="HGPｺﾞｼｯｸM" panose="020B0600000000000000" pitchFamily="50" charset="-128"/>
              <a:ea typeface="HGPｺﾞｼｯｸM" panose="020B0600000000000000" pitchFamily="50" charset="-128"/>
            </a:rPr>
            <a:t>【</a:t>
          </a:r>
          <a:r>
            <a:rPr kumimoji="1" lang="ja-JP" altLang="en-US" sz="1200" b="1">
              <a:latin typeface="HGPｺﾞｼｯｸM" panose="020B0600000000000000" pitchFamily="50" charset="-128"/>
              <a:ea typeface="HGPｺﾞｼｯｸM" panose="020B0600000000000000" pitchFamily="50" charset="-128"/>
            </a:rPr>
            <a:t>基準額</a:t>
          </a:r>
          <a:r>
            <a:rPr kumimoji="1" lang="en-US" altLang="ja-JP" sz="1200" b="1">
              <a:latin typeface="HGPｺﾞｼｯｸM" panose="020B0600000000000000" pitchFamily="50" charset="-128"/>
              <a:ea typeface="HGPｺﾞｼｯｸM" panose="020B0600000000000000" pitchFamily="50" charset="-128"/>
            </a:rPr>
            <a:t>1</a:t>
          </a:r>
          <a:r>
            <a:rPr kumimoji="1" lang="ja-JP" altLang="en-US" sz="1200" b="1">
              <a:latin typeface="HGPｺﾞｼｯｸM" panose="020B0600000000000000" pitchFamily="50" charset="-128"/>
              <a:ea typeface="HGPｺﾞｼｯｸM" panose="020B0600000000000000" pitchFamily="50" charset="-128"/>
            </a:rPr>
            <a:t>・２・３</a:t>
          </a:r>
          <a:r>
            <a:rPr kumimoji="1" lang="en-US" altLang="ja-JP" sz="1200" b="1">
              <a:latin typeface="HGPｺﾞｼｯｸM" panose="020B0600000000000000" pitchFamily="50" charset="-128"/>
              <a:ea typeface="HGPｺﾞｼｯｸM" panose="020B0600000000000000" pitchFamily="50" charset="-128"/>
            </a:rPr>
            <a:t>】</a:t>
          </a:r>
          <a:r>
            <a:rPr kumimoji="1" lang="ja-JP" altLang="en-US" sz="1200" b="1">
              <a:latin typeface="HGPｺﾞｼｯｸM" panose="020B0600000000000000" pitchFamily="50" charset="-128"/>
              <a:ea typeface="HGPｺﾞｼｯｸM" panose="020B0600000000000000" pitchFamily="50" charset="-128"/>
            </a:rPr>
            <a:t>の金額を記入。</a:t>
          </a:r>
          <a:endParaRPr kumimoji="1" lang="en-US" altLang="ja-JP" sz="1200" b="1">
            <a:latin typeface="HGPｺﾞｼｯｸM" panose="020B0600000000000000" pitchFamily="50" charset="-128"/>
            <a:ea typeface="HGPｺﾞｼｯｸM" panose="020B0600000000000000" pitchFamily="50" charset="-128"/>
          </a:endParaRPr>
        </a:p>
        <a:p>
          <a:pPr lvl="0" algn="l"/>
          <a:r>
            <a:rPr kumimoji="1" lang="en-US" altLang="ja-JP" sz="1200" b="1">
              <a:latin typeface="HGPｺﾞｼｯｸM" panose="020B0600000000000000" pitchFamily="50" charset="-128"/>
              <a:ea typeface="HGPｺﾞｼｯｸM" panose="020B0600000000000000" pitchFamily="50" charset="-128"/>
            </a:rPr>
            <a:t>(</a:t>
          </a:r>
          <a:r>
            <a:rPr kumimoji="1" lang="ja-JP" altLang="en-US" sz="1200" b="1">
              <a:latin typeface="HGPｺﾞｼｯｸM" panose="020B0600000000000000" pitchFamily="50" charset="-128"/>
              <a:ea typeface="HGPｺﾞｼｯｸM" panose="020B0600000000000000" pitchFamily="50" charset="-128"/>
            </a:rPr>
            <a:t>計画書の値と異なる場合には下記⑦その他に理由を具体的に記入</a:t>
          </a:r>
          <a:r>
            <a:rPr kumimoji="1" lang="en-US" altLang="ja-JP" sz="1200" b="1">
              <a:latin typeface="HGPｺﾞｼｯｸM" panose="020B0600000000000000" pitchFamily="50" charset="-128"/>
              <a:ea typeface="HGPｺﾞｼｯｸM" panose="020B0600000000000000" pitchFamily="50" charset="-128"/>
            </a:rPr>
            <a:t>)</a:t>
          </a:r>
        </a:p>
      </xdr:txBody>
    </xdr:sp>
    <xdr:clientData/>
  </xdr:twoCellAnchor>
  <xdr:twoCellAnchor>
    <xdr:from>
      <xdr:col>0</xdr:col>
      <xdr:colOff>161926</xdr:colOff>
      <xdr:row>39</xdr:row>
      <xdr:rowOff>9526</xdr:rowOff>
    </xdr:from>
    <xdr:to>
      <xdr:col>22</xdr:col>
      <xdr:colOff>19050</xdr:colOff>
      <xdr:row>42</xdr:row>
      <xdr:rowOff>266701</xdr:rowOff>
    </xdr:to>
    <xdr:sp macro="" textlink="">
      <xdr:nvSpPr>
        <xdr:cNvPr id="55" name="角丸四角形吹き出し 54">
          <a:extLst>
            <a:ext uri="{FF2B5EF4-FFF2-40B4-BE49-F238E27FC236}">
              <a16:creationId xmlns="" xmlns:a16="http://schemas.microsoft.com/office/drawing/2014/main" id="{00000000-0008-0000-0600-00006E000000}"/>
            </a:ext>
          </a:extLst>
        </xdr:cNvPr>
        <xdr:cNvSpPr/>
      </xdr:nvSpPr>
      <xdr:spPr bwMode="auto">
        <a:xfrm>
          <a:off x="161926" y="8343901"/>
          <a:ext cx="4143374" cy="571500"/>
        </a:xfrm>
        <a:prstGeom prst="wedgeRoundRectCallout">
          <a:avLst>
            <a:gd name="adj1" fmla="val 16068"/>
            <a:gd name="adj2" fmla="val 73889"/>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200" b="1">
              <a:latin typeface="HGPｺﾞｼｯｸM" panose="020B0600000000000000" pitchFamily="50" charset="-128"/>
              <a:ea typeface="HGPｺﾞｼｯｸM" panose="020B0600000000000000" pitchFamily="50" charset="-128"/>
            </a:rPr>
            <a:t>同年度の計画書に記載した</a:t>
          </a:r>
          <a:r>
            <a:rPr kumimoji="1" lang="en-US" altLang="ja-JP" sz="1200" b="1">
              <a:latin typeface="HGPｺﾞｼｯｸM" panose="020B0600000000000000" pitchFamily="50" charset="-128"/>
              <a:ea typeface="HGPｺﾞｼｯｸM" panose="020B0600000000000000" pitchFamily="50" charset="-128"/>
            </a:rPr>
            <a:t>【</a:t>
          </a:r>
          <a:r>
            <a:rPr kumimoji="1" lang="ja-JP" altLang="en-US" sz="1200" b="1">
              <a:latin typeface="HGPｺﾞｼｯｸM" panose="020B0600000000000000" pitchFamily="50" charset="-128"/>
              <a:ea typeface="HGPｺﾞｼｯｸM" panose="020B0600000000000000" pitchFamily="50" charset="-128"/>
            </a:rPr>
            <a:t>基準額４</a:t>
          </a:r>
          <a:r>
            <a:rPr kumimoji="1" lang="en-US" altLang="ja-JP" sz="1200" b="1">
              <a:latin typeface="HGPｺﾞｼｯｸM" panose="020B0600000000000000" pitchFamily="50" charset="-128"/>
              <a:ea typeface="HGPｺﾞｼｯｸM" panose="020B0600000000000000" pitchFamily="50" charset="-128"/>
            </a:rPr>
            <a:t>】</a:t>
          </a:r>
          <a:r>
            <a:rPr kumimoji="1" lang="ja-JP" altLang="en-US" sz="1200" b="1">
              <a:latin typeface="HGPｺﾞｼｯｸM" panose="020B0600000000000000" pitchFamily="50" charset="-128"/>
              <a:ea typeface="HGPｺﾞｼｯｸM" panose="020B0600000000000000" pitchFamily="50" charset="-128"/>
            </a:rPr>
            <a:t>の金額を記入。</a:t>
          </a:r>
          <a:endParaRPr kumimoji="1" lang="en-US" altLang="ja-JP" sz="1200" b="1">
            <a:latin typeface="HGPｺﾞｼｯｸM" panose="020B0600000000000000" pitchFamily="50" charset="-128"/>
            <a:ea typeface="HGPｺﾞｼｯｸM" panose="020B0600000000000000" pitchFamily="50" charset="-128"/>
          </a:endParaRPr>
        </a:p>
        <a:p>
          <a:pPr lvl="0" algn="l"/>
          <a:r>
            <a:rPr kumimoji="1" lang="en-US" altLang="ja-JP" sz="1200" b="1">
              <a:latin typeface="HGPｺﾞｼｯｸM" panose="020B0600000000000000" pitchFamily="50" charset="-128"/>
              <a:ea typeface="HGPｺﾞｼｯｸM" panose="020B0600000000000000" pitchFamily="50" charset="-128"/>
            </a:rPr>
            <a:t>(</a:t>
          </a:r>
          <a:r>
            <a:rPr kumimoji="1" lang="ja-JP" altLang="en-US" sz="1200" b="1">
              <a:latin typeface="HGPｺﾞｼｯｸM" panose="020B0600000000000000" pitchFamily="50" charset="-128"/>
              <a:ea typeface="HGPｺﾞｼｯｸM" panose="020B0600000000000000" pitchFamily="50" charset="-128"/>
            </a:rPr>
            <a:t>計画書の値と異なる場合には下記⑦に理由を具体的に記入</a:t>
          </a:r>
          <a:r>
            <a:rPr kumimoji="1" lang="en-US" altLang="ja-JP" sz="1200" b="1">
              <a:latin typeface="HGPｺﾞｼｯｸM" panose="020B0600000000000000" pitchFamily="50" charset="-128"/>
              <a:ea typeface="HGPｺﾞｼｯｸM" panose="020B0600000000000000" pitchFamily="50" charset="-128"/>
            </a:rPr>
            <a:t>)</a:t>
          </a:r>
        </a:p>
      </xdr:txBody>
    </xdr:sp>
    <xdr:clientData/>
  </xdr:twoCellAnchor>
  <xdr:twoCellAnchor>
    <xdr:from>
      <xdr:col>39</xdr:col>
      <xdr:colOff>247650</xdr:colOff>
      <xdr:row>0</xdr:row>
      <xdr:rowOff>142875</xdr:rowOff>
    </xdr:from>
    <xdr:to>
      <xdr:col>46</xdr:col>
      <xdr:colOff>468924</xdr:colOff>
      <xdr:row>13</xdr:row>
      <xdr:rowOff>131885</xdr:rowOff>
    </xdr:to>
    <xdr:grpSp>
      <xdr:nvGrpSpPr>
        <xdr:cNvPr id="57" name="グループ化 56">
          <a:extLst>
            <a:ext uri="{FF2B5EF4-FFF2-40B4-BE49-F238E27FC236}">
              <a16:creationId xmlns="" xmlns:a16="http://schemas.microsoft.com/office/drawing/2014/main" id="{00000000-0008-0000-0600-000057000000}"/>
            </a:ext>
          </a:extLst>
        </xdr:cNvPr>
        <xdr:cNvGrpSpPr/>
      </xdr:nvGrpSpPr>
      <xdr:grpSpPr>
        <a:xfrm>
          <a:off x="8143875" y="142875"/>
          <a:ext cx="5040924" cy="2132135"/>
          <a:chOff x="7671288" y="534865"/>
          <a:chExt cx="5040924" cy="2132135"/>
        </a:xfrm>
      </xdr:grpSpPr>
      <xdr:sp macro="" textlink="">
        <xdr:nvSpPr>
          <xdr:cNvPr id="58" name="角丸四角形吹き出し 57">
            <a:extLst>
              <a:ext uri="{FF2B5EF4-FFF2-40B4-BE49-F238E27FC236}">
                <a16:creationId xmlns="" xmlns:a16="http://schemas.microsoft.com/office/drawing/2014/main" id="{00000000-0008-0000-0600-000058000000}"/>
              </a:ext>
            </a:extLst>
          </xdr:cNvPr>
          <xdr:cNvSpPr/>
        </xdr:nvSpPr>
        <xdr:spPr bwMode="auto">
          <a:xfrm>
            <a:off x="7671288" y="534865"/>
            <a:ext cx="5040924" cy="2132135"/>
          </a:xfrm>
          <a:prstGeom prst="wedgeRoundRectCallout">
            <a:avLst>
              <a:gd name="adj1" fmla="val 21908"/>
              <a:gd name="adj2" fmla="val -47306"/>
              <a:gd name="adj3" fmla="val 16667"/>
            </a:avLst>
          </a:prstGeom>
          <a:solidFill>
            <a:srgbClr val="FFFFB3"/>
          </a:solidFill>
          <a:ln w="76200" cap="flat" cmpd="sng" algn="ctr">
            <a:solidFill>
              <a:schemeClr val="accent6"/>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latin typeface="ＭＳ Ｐゴシック" panose="020B0600070205080204" pitchFamily="50" charset="-128"/>
              <a:ea typeface="ＭＳ Ｐゴシック" panose="020B0600070205080204" pitchFamily="50" charset="-128"/>
            </a:endParaRPr>
          </a:p>
        </xdr:txBody>
      </xdr:sp>
      <xdr:sp macro="" textlink="">
        <xdr:nvSpPr>
          <xdr:cNvPr id="59" name="正方形/長方形 58">
            <a:extLst>
              <a:ext uri="{FF2B5EF4-FFF2-40B4-BE49-F238E27FC236}">
                <a16:creationId xmlns="" xmlns:a16="http://schemas.microsoft.com/office/drawing/2014/main" id="{00000000-0008-0000-0600-000059000000}"/>
              </a:ext>
            </a:extLst>
          </xdr:cNvPr>
          <xdr:cNvSpPr/>
        </xdr:nvSpPr>
        <xdr:spPr bwMode="auto">
          <a:xfrm>
            <a:off x="7707434" y="596656"/>
            <a:ext cx="4931507" cy="1996342"/>
          </a:xfrm>
          <a:prstGeom prst="rect">
            <a:avLst/>
          </a:prstGeom>
          <a:noFill/>
          <a:ln w="38100">
            <a:no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200" b="1"/>
              <a:t>【</a:t>
            </a:r>
            <a:r>
              <a:rPr kumimoji="1" lang="ja-JP" altLang="en-US" sz="1200" b="1"/>
              <a:t>凡例</a:t>
            </a:r>
            <a:r>
              <a:rPr kumimoji="1" lang="en-US" altLang="ja-JP" sz="1200" b="1"/>
              <a:t>】</a:t>
            </a:r>
            <a:r>
              <a:rPr kumimoji="1" lang="ja-JP" altLang="en-US" sz="1200" b="1"/>
              <a:t>（本シート及び各様式）</a:t>
            </a:r>
            <a:endParaRPr kumimoji="1" lang="en-US" altLang="ja-JP" sz="1200" b="1"/>
          </a:p>
          <a:p>
            <a:pPr algn="l"/>
            <a:r>
              <a:rPr kumimoji="1" lang="ja-JP" altLang="en-US" sz="1200" b="1"/>
              <a:t>　　　以下の分類に従い、色付きセルに必要事項を入力してください。</a:t>
            </a:r>
            <a:endParaRPr kumimoji="1" lang="en-US" altLang="ja-JP" sz="1200" b="1"/>
          </a:p>
          <a:p>
            <a:pPr algn="l"/>
            <a:endParaRPr kumimoji="1" lang="en-US" altLang="ja-JP" sz="1200" b="1"/>
          </a:p>
          <a:p>
            <a:pPr algn="l"/>
            <a:r>
              <a:rPr kumimoji="1" lang="ja-JP" altLang="en-US" sz="1200" b="1"/>
              <a:t>　　　　　　各加算の算定に共通して必要な情報　入力セル</a:t>
            </a:r>
            <a:endParaRPr kumimoji="1" lang="en-US" altLang="ja-JP" sz="1200" b="1"/>
          </a:p>
          <a:p>
            <a:pPr algn="l"/>
            <a:r>
              <a:rPr kumimoji="1" lang="ja-JP" altLang="en-US" sz="1200" b="1"/>
              <a:t>　　　　　　処遇改善加算の算定に必要な情報　入力セル</a:t>
            </a:r>
            <a:endParaRPr kumimoji="1" lang="en-US" altLang="ja-JP" sz="1200" b="1"/>
          </a:p>
          <a:p>
            <a:pPr algn="l"/>
            <a:r>
              <a:rPr kumimoji="1" lang="ja-JP" altLang="en-US" sz="1200" b="1"/>
              <a:t>　　　　　　特定加算の算定に必要な情報　入力セル</a:t>
            </a:r>
            <a:endParaRPr kumimoji="1" lang="en-US" altLang="ja-JP" sz="1200" b="1"/>
          </a:p>
          <a:p>
            <a:pPr algn="l"/>
            <a:r>
              <a:rPr kumimoji="1" lang="ja-JP" altLang="en-US" sz="1200" b="1"/>
              <a:t>　　　　　　ベースアップ等加算の算定に必要な情報　入力セル</a:t>
            </a:r>
          </a:p>
        </xdr:txBody>
      </xdr:sp>
      <xdr:sp macro="" textlink="">
        <xdr:nvSpPr>
          <xdr:cNvPr id="60" name="正方形/長方形 59">
            <a:extLst>
              <a:ext uri="{FF2B5EF4-FFF2-40B4-BE49-F238E27FC236}">
                <a16:creationId xmlns="" xmlns:a16="http://schemas.microsoft.com/office/drawing/2014/main" id="{00000000-0008-0000-0600-00005A000000}"/>
              </a:ext>
            </a:extLst>
          </xdr:cNvPr>
          <xdr:cNvSpPr/>
        </xdr:nvSpPr>
        <xdr:spPr bwMode="auto">
          <a:xfrm>
            <a:off x="7962144" y="1941870"/>
            <a:ext cx="508758" cy="206518"/>
          </a:xfrm>
          <a:prstGeom prst="rect">
            <a:avLst/>
          </a:prstGeom>
          <a:solidFill>
            <a:srgbClr val="CCFFFF"/>
          </a:solid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1" name="正方形/長方形 60">
            <a:extLst>
              <a:ext uri="{FF2B5EF4-FFF2-40B4-BE49-F238E27FC236}">
                <a16:creationId xmlns="" xmlns:a16="http://schemas.microsoft.com/office/drawing/2014/main" id="{00000000-0008-0000-0600-00005B000000}"/>
              </a:ext>
            </a:extLst>
          </xdr:cNvPr>
          <xdr:cNvSpPr/>
        </xdr:nvSpPr>
        <xdr:spPr bwMode="auto">
          <a:xfrm>
            <a:off x="7962144" y="1690810"/>
            <a:ext cx="508758" cy="206518"/>
          </a:xfrm>
          <a:prstGeom prst="rect">
            <a:avLst/>
          </a:prstGeom>
          <a:solidFill>
            <a:srgbClr val="CCFFCC"/>
          </a:solid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2" name="正方形/長方形 61">
            <a:extLst>
              <a:ext uri="{FF2B5EF4-FFF2-40B4-BE49-F238E27FC236}">
                <a16:creationId xmlns="" xmlns:a16="http://schemas.microsoft.com/office/drawing/2014/main" id="{00000000-0008-0000-0600-00005C000000}"/>
              </a:ext>
            </a:extLst>
          </xdr:cNvPr>
          <xdr:cNvSpPr/>
        </xdr:nvSpPr>
        <xdr:spPr bwMode="auto">
          <a:xfrm>
            <a:off x="7962144" y="1444343"/>
            <a:ext cx="508758" cy="206518"/>
          </a:xfrm>
          <a:prstGeom prst="rect">
            <a:avLst/>
          </a:prstGeom>
          <a:solidFill>
            <a:srgbClr val="FFFF99"/>
          </a:solid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3" name="正方形/長方形 62">
            <a:extLst>
              <a:ext uri="{FF2B5EF4-FFF2-40B4-BE49-F238E27FC236}">
                <a16:creationId xmlns="" xmlns:a16="http://schemas.microsoft.com/office/drawing/2014/main" id="{00000000-0008-0000-0600-00005D000000}"/>
              </a:ext>
            </a:extLst>
          </xdr:cNvPr>
          <xdr:cNvSpPr/>
        </xdr:nvSpPr>
        <xdr:spPr bwMode="auto">
          <a:xfrm>
            <a:off x="7961679" y="2201252"/>
            <a:ext cx="512888" cy="208059"/>
          </a:xfrm>
          <a:prstGeom prst="rect">
            <a:avLst/>
          </a:prstGeom>
          <a:solidFill>
            <a:srgbClr val="F8FDCB"/>
          </a:solid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40</xdr:col>
      <xdr:colOff>209550</xdr:colOff>
      <xdr:row>42</xdr:row>
      <xdr:rowOff>47625</xdr:rowOff>
    </xdr:from>
    <xdr:to>
      <xdr:col>50</xdr:col>
      <xdr:colOff>276225</xdr:colOff>
      <xdr:row>52</xdr:row>
      <xdr:rowOff>142875</xdr:rowOff>
    </xdr:to>
    <xdr:grpSp>
      <xdr:nvGrpSpPr>
        <xdr:cNvPr id="64" name="グループ化 63">
          <a:extLst>
            <a:ext uri="{FF2B5EF4-FFF2-40B4-BE49-F238E27FC236}">
              <a16:creationId xmlns="" xmlns:a16="http://schemas.microsoft.com/office/drawing/2014/main" id="{00000000-0008-0000-0600-000002000000}"/>
            </a:ext>
          </a:extLst>
        </xdr:cNvPr>
        <xdr:cNvGrpSpPr/>
      </xdr:nvGrpSpPr>
      <xdr:grpSpPr>
        <a:xfrm>
          <a:off x="8810625" y="8696325"/>
          <a:ext cx="6924675" cy="2266950"/>
          <a:chOff x="8810626" y="8696325"/>
          <a:chExt cx="6691260" cy="2266950"/>
        </a:xfrm>
      </xdr:grpSpPr>
      <xdr:sp macro="" textlink="">
        <xdr:nvSpPr>
          <xdr:cNvPr id="65" name="角丸四角形吹き出し 64">
            <a:extLst>
              <a:ext uri="{FF2B5EF4-FFF2-40B4-BE49-F238E27FC236}">
                <a16:creationId xmlns="" xmlns:a16="http://schemas.microsoft.com/office/drawing/2014/main" id="{00000000-0008-0000-0600-00005E000000}"/>
              </a:ext>
            </a:extLst>
          </xdr:cNvPr>
          <xdr:cNvSpPr/>
        </xdr:nvSpPr>
        <xdr:spPr bwMode="auto">
          <a:xfrm>
            <a:off x="8829675" y="8696325"/>
            <a:ext cx="5029200" cy="409575"/>
          </a:xfrm>
          <a:prstGeom prst="wedgeRoundRectCallout">
            <a:avLst>
              <a:gd name="adj1" fmla="val -68682"/>
              <a:gd name="adj2" fmla="val 59836"/>
              <a:gd name="adj3" fmla="val 16667"/>
            </a:avLst>
          </a:prstGeom>
          <a:solidFill>
            <a:srgbClr val="FFFFB3"/>
          </a:solidFill>
          <a:ln w="38100" cap="flat" cmpd="sng" algn="ctr">
            <a:solidFill>
              <a:schemeClr val="accent6"/>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になる時➡</a:t>
            </a:r>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A:B</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または</a:t>
            </a:r>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A:C</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の配分比率が要件を満たしていない</a:t>
            </a:r>
            <a:endPar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endParaRPr>
          </a:p>
        </xdr:txBody>
      </xdr:sp>
      <xdr:sp macro="" textlink="">
        <xdr:nvSpPr>
          <xdr:cNvPr id="66" name="角丸四角形吹き出し 65">
            <a:extLst>
              <a:ext uri="{FF2B5EF4-FFF2-40B4-BE49-F238E27FC236}">
                <a16:creationId xmlns="" xmlns:a16="http://schemas.microsoft.com/office/drawing/2014/main" id="{00000000-0008-0000-0600-00005F000000}"/>
              </a:ext>
            </a:extLst>
          </xdr:cNvPr>
          <xdr:cNvSpPr/>
        </xdr:nvSpPr>
        <xdr:spPr bwMode="auto">
          <a:xfrm>
            <a:off x="8829675" y="9163050"/>
            <a:ext cx="4610100" cy="409575"/>
          </a:xfrm>
          <a:prstGeom prst="wedgeRoundRectCallout">
            <a:avLst>
              <a:gd name="adj1" fmla="val -71344"/>
              <a:gd name="adj2" fmla="val 17974"/>
              <a:gd name="adj3" fmla="val 16667"/>
            </a:avLst>
          </a:prstGeom>
          <a:solidFill>
            <a:srgbClr val="FFFFB3"/>
          </a:solidFill>
          <a:ln w="38100" cap="flat" cmpd="sng" algn="ctr">
            <a:solidFill>
              <a:schemeClr val="accent6"/>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になる時➡</a:t>
            </a:r>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B:C</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の配分比率が要件を満たしていない</a:t>
            </a:r>
            <a:endPar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endParaRPr>
          </a:p>
        </xdr:txBody>
      </xdr:sp>
      <xdr:sp macro="" textlink="">
        <xdr:nvSpPr>
          <xdr:cNvPr id="67" name="角丸四角形吹き出し 66">
            <a:extLst>
              <a:ext uri="{FF2B5EF4-FFF2-40B4-BE49-F238E27FC236}">
                <a16:creationId xmlns="" xmlns:a16="http://schemas.microsoft.com/office/drawing/2014/main" id="{00000000-0008-0000-0600-000061000000}"/>
              </a:ext>
            </a:extLst>
          </xdr:cNvPr>
          <xdr:cNvSpPr/>
        </xdr:nvSpPr>
        <xdr:spPr bwMode="auto">
          <a:xfrm>
            <a:off x="8810626" y="9629775"/>
            <a:ext cx="6691260" cy="409575"/>
          </a:xfrm>
          <a:prstGeom prst="wedgeRoundRectCallout">
            <a:avLst>
              <a:gd name="adj1" fmla="val -54138"/>
              <a:gd name="adj2" fmla="val -44817"/>
              <a:gd name="adj3" fmla="val 16667"/>
            </a:avLst>
          </a:prstGeom>
          <a:solidFill>
            <a:srgbClr val="FFFFB3"/>
          </a:solidFill>
          <a:ln w="38100" cap="flat" cmpd="sng" algn="ctr">
            <a:solidFill>
              <a:schemeClr val="accent6"/>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になる時➡</a:t>
            </a:r>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C</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のうち改善後の賃金が最も高額となった者の賃金が</a:t>
            </a:r>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440</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万円を超えている</a:t>
            </a:r>
            <a:endPar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endParaRPr>
          </a:p>
        </xdr:txBody>
      </xdr:sp>
      <xdr:sp macro="" textlink="">
        <xdr:nvSpPr>
          <xdr:cNvPr id="68" name="角丸四角形吹き出し 67">
            <a:extLst>
              <a:ext uri="{FF2B5EF4-FFF2-40B4-BE49-F238E27FC236}">
                <a16:creationId xmlns="" xmlns:a16="http://schemas.microsoft.com/office/drawing/2014/main" id="{00000000-0008-0000-0600-000062000000}"/>
              </a:ext>
            </a:extLst>
          </xdr:cNvPr>
          <xdr:cNvSpPr/>
        </xdr:nvSpPr>
        <xdr:spPr bwMode="auto">
          <a:xfrm>
            <a:off x="8829675" y="10086975"/>
            <a:ext cx="5300825" cy="409575"/>
          </a:xfrm>
          <a:prstGeom prst="wedgeRoundRectCallout">
            <a:avLst>
              <a:gd name="adj1" fmla="val -55882"/>
              <a:gd name="adj2" fmla="val -51793"/>
              <a:gd name="adj3" fmla="val 16667"/>
            </a:avLst>
          </a:prstGeom>
          <a:solidFill>
            <a:srgbClr val="FFFFB3"/>
          </a:solidFill>
          <a:ln w="38100" cap="flat" cmpd="sng" algn="ctr">
            <a:solidFill>
              <a:schemeClr val="accent6"/>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になる時➡「賃金改善を実施したグループ」の選択方法が不適当</a:t>
            </a:r>
            <a:endPar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endParaRPr>
          </a:p>
        </xdr:txBody>
      </xdr:sp>
      <xdr:sp macro="" textlink="">
        <xdr:nvSpPr>
          <xdr:cNvPr id="69" name="角丸四角形吹き出し 68">
            <a:extLst>
              <a:ext uri="{FF2B5EF4-FFF2-40B4-BE49-F238E27FC236}">
                <a16:creationId xmlns="" xmlns:a16="http://schemas.microsoft.com/office/drawing/2014/main" id="{00000000-0008-0000-0600-000063000000}"/>
              </a:ext>
            </a:extLst>
          </xdr:cNvPr>
          <xdr:cNvSpPr/>
        </xdr:nvSpPr>
        <xdr:spPr bwMode="auto">
          <a:xfrm>
            <a:off x="8820150" y="10553700"/>
            <a:ext cx="6129500" cy="409575"/>
          </a:xfrm>
          <a:prstGeom prst="wedgeRoundRectCallout">
            <a:avLst>
              <a:gd name="adj1" fmla="val -64486"/>
              <a:gd name="adj2" fmla="val -61096"/>
              <a:gd name="adj3" fmla="val 16667"/>
            </a:avLst>
          </a:prstGeom>
          <a:solidFill>
            <a:srgbClr val="FFFFB3"/>
          </a:solidFill>
          <a:ln w="38100" cap="flat" cmpd="sng" algn="ctr">
            <a:solidFill>
              <a:schemeClr val="accent6"/>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になる時➡「設定できない事業所があった場合その理由」欄にチェックが必要</a:t>
            </a:r>
            <a:endPar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endParaRPr>
          </a:p>
        </xdr:txBody>
      </xdr:sp>
    </xdr:grpSp>
    <xdr:clientData/>
  </xdr:twoCellAnchor>
  <xdr:twoCellAnchor>
    <xdr:from>
      <xdr:col>39</xdr:col>
      <xdr:colOff>380998</xdr:colOff>
      <xdr:row>62</xdr:row>
      <xdr:rowOff>28575</xdr:rowOff>
    </xdr:from>
    <xdr:to>
      <xdr:col>48</xdr:col>
      <xdr:colOff>266699</xdr:colOff>
      <xdr:row>63</xdr:row>
      <xdr:rowOff>171450</xdr:rowOff>
    </xdr:to>
    <xdr:sp macro="" textlink="">
      <xdr:nvSpPr>
        <xdr:cNvPr id="70" name="角丸四角形吹き出し 69">
          <a:extLst>
            <a:ext uri="{FF2B5EF4-FFF2-40B4-BE49-F238E27FC236}">
              <a16:creationId xmlns="" xmlns:a16="http://schemas.microsoft.com/office/drawing/2014/main" id="{00000000-0008-0000-0600-000065000000}"/>
            </a:ext>
          </a:extLst>
        </xdr:cNvPr>
        <xdr:cNvSpPr/>
      </xdr:nvSpPr>
      <xdr:spPr bwMode="auto">
        <a:xfrm>
          <a:off x="8277223" y="12773025"/>
          <a:ext cx="6076951" cy="409575"/>
        </a:xfrm>
        <a:prstGeom prst="wedgeRoundRectCallout">
          <a:avLst>
            <a:gd name="adj1" fmla="val -55733"/>
            <a:gd name="adj2" fmla="val -12257"/>
            <a:gd name="adj3" fmla="val 16667"/>
          </a:avLst>
        </a:prstGeom>
        <a:solidFill>
          <a:srgbClr val="FFFFB3"/>
        </a:solidFill>
        <a:ln w="57150" cap="flat" cmpd="sng" algn="ctr">
          <a:solidFill>
            <a:schemeClr val="accent6"/>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rPr>
            <a:t>×</a:t>
          </a:r>
          <a:r>
            <a:rPr kumimoji="1" lang="ja-JP" altLang="en-US" sz="1400" b="1">
              <a:solidFill>
                <a:schemeClr val="accent2">
                  <a:lumMod val="50000"/>
                </a:schemeClr>
              </a:solidFill>
              <a:latin typeface="HGPｺﾞｼｯｸM" panose="020B0600000000000000" pitchFamily="50" charset="-128"/>
              <a:ea typeface="HGPｺﾞｼｯｸM" panose="020B0600000000000000" pitchFamily="50" charset="-128"/>
            </a:rPr>
            <a:t>になる時➡ベースアップ等による賃金改善額が要件を満たしていない</a:t>
          </a:r>
          <a:endParaRPr kumimoji="1" lang="en-US" altLang="ja-JP" sz="1400" b="1">
            <a:solidFill>
              <a:schemeClr val="accent2">
                <a:lumMod val="50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7</xdr:col>
      <xdr:colOff>161925</xdr:colOff>
      <xdr:row>46</xdr:row>
      <xdr:rowOff>57150</xdr:rowOff>
    </xdr:from>
    <xdr:to>
      <xdr:col>33</xdr:col>
      <xdr:colOff>152400</xdr:colOff>
      <xdr:row>49</xdr:row>
      <xdr:rowOff>66675</xdr:rowOff>
    </xdr:to>
    <xdr:sp macro="" textlink="">
      <xdr:nvSpPr>
        <xdr:cNvPr id="72" name="角丸四角形吹き出し 71">
          <a:extLst>
            <a:ext uri="{FF2B5EF4-FFF2-40B4-BE49-F238E27FC236}">
              <a16:creationId xmlns="" xmlns:a16="http://schemas.microsoft.com/office/drawing/2014/main" id="{00000000-0008-0000-0600-000054000000}"/>
            </a:ext>
          </a:extLst>
        </xdr:cNvPr>
        <xdr:cNvSpPr/>
      </xdr:nvSpPr>
      <xdr:spPr bwMode="auto">
        <a:xfrm>
          <a:off x="1590675" y="9801225"/>
          <a:ext cx="4943475" cy="552450"/>
        </a:xfrm>
        <a:prstGeom prst="wedgeRoundRectCallout">
          <a:avLst>
            <a:gd name="adj1" fmla="val 29045"/>
            <a:gd name="adj2" fmla="val -68846"/>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latin typeface="HGPｺﾞｼｯｸM" panose="020B0600000000000000" pitchFamily="50" charset="-128"/>
              <a:ea typeface="HGPｺﾞｼｯｸM" panose="020B0600000000000000" pitchFamily="50" charset="-128"/>
            </a:rPr>
            <a:t>配分比率を確認する。　</a:t>
          </a:r>
          <a:r>
            <a:rPr kumimoji="1" lang="en-US" altLang="ja-JP" sz="1400" b="1">
              <a:latin typeface="HGPｺﾞｼｯｸM" panose="020B0600000000000000" pitchFamily="50" charset="-128"/>
              <a:ea typeface="HGPｺﾞｼｯｸM" panose="020B0600000000000000" pitchFamily="50" charset="-128"/>
            </a:rPr>
            <a:t>A</a:t>
          </a:r>
          <a:r>
            <a:rPr kumimoji="1" lang="ja-JP" altLang="en-US" sz="1400" b="1">
              <a:latin typeface="HGPｺﾞｼｯｸM" panose="020B0600000000000000" pitchFamily="50" charset="-128"/>
              <a:ea typeface="HGPｺﾞｼｯｸM" panose="020B0600000000000000" pitchFamily="50" charset="-128"/>
            </a:rPr>
            <a:t>は</a:t>
          </a:r>
          <a:r>
            <a:rPr kumimoji="1" lang="en-US" altLang="ja-JP" sz="1400" b="1">
              <a:latin typeface="HGPｺﾞｼｯｸM" panose="020B0600000000000000" pitchFamily="50" charset="-128"/>
              <a:ea typeface="HGPｺﾞｼｯｸM" panose="020B0600000000000000" pitchFamily="50" charset="-128"/>
            </a:rPr>
            <a:t>B</a:t>
          </a:r>
          <a:r>
            <a:rPr kumimoji="1" lang="ja-JP" altLang="en-US" sz="1400" b="1">
              <a:latin typeface="HGPｺﾞｼｯｸM" panose="020B0600000000000000" pitchFamily="50" charset="-128"/>
              <a:ea typeface="HGPｺﾞｼｯｸM" panose="020B0600000000000000" pitchFamily="50" charset="-128"/>
            </a:rPr>
            <a:t>より大きい・</a:t>
          </a:r>
          <a:r>
            <a:rPr kumimoji="1" lang="en-US" altLang="ja-JP" sz="1400" b="1">
              <a:latin typeface="HGPｺﾞｼｯｸM" panose="020B0600000000000000" pitchFamily="50" charset="-128"/>
              <a:ea typeface="HGPｺﾞｼｯｸM" panose="020B0600000000000000" pitchFamily="50" charset="-128"/>
            </a:rPr>
            <a:t>C</a:t>
          </a:r>
          <a:r>
            <a:rPr kumimoji="1" lang="ja-JP" altLang="en-US" sz="1400" b="1">
              <a:latin typeface="HGPｺﾞｼｯｸM" panose="020B0600000000000000" pitchFamily="50" charset="-128"/>
              <a:ea typeface="HGPｺﾞｼｯｸM" panose="020B0600000000000000" pitchFamily="50" charset="-128"/>
            </a:rPr>
            <a:t>は</a:t>
          </a:r>
          <a:r>
            <a:rPr kumimoji="1" lang="en-US" altLang="ja-JP" sz="1400" b="1">
              <a:latin typeface="HGPｺﾞｼｯｸM" panose="020B0600000000000000" pitchFamily="50" charset="-128"/>
              <a:ea typeface="HGPｺﾞｼｯｸM" panose="020B0600000000000000" pitchFamily="50" charset="-128"/>
            </a:rPr>
            <a:t>B</a:t>
          </a:r>
          <a:r>
            <a:rPr kumimoji="1" lang="ja-JP" altLang="en-US" sz="1400" b="1">
              <a:latin typeface="HGPｺﾞｼｯｸM" panose="020B0600000000000000" pitchFamily="50" charset="-128"/>
              <a:ea typeface="HGPｺﾞｼｯｸM" panose="020B0600000000000000" pitchFamily="50" charset="-128"/>
            </a:rPr>
            <a:t>の半分以下</a:t>
          </a:r>
          <a:endParaRPr kumimoji="1" lang="en-US" altLang="ja-JP" sz="1400" b="1">
            <a:latin typeface="HGPｺﾞｼｯｸM" panose="020B0600000000000000" pitchFamily="50" charset="-128"/>
            <a:ea typeface="HGPｺﾞｼｯｸM" panose="020B0600000000000000" pitchFamily="50" charset="-128"/>
          </a:endParaRPr>
        </a:p>
        <a:p>
          <a:pPr lvl="0" algn="l"/>
          <a:r>
            <a:rPr kumimoji="1" lang="ja-JP" altLang="en-US" sz="1400" b="1">
              <a:latin typeface="HGPｺﾞｼｯｸM" panose="020B0600000000000000" pitchFamily="50" charset="-128"/>
              <a:ea typeface="HGPｺﾞｼｯｸM" panose="020B0600000000000000" pitchFamily="50" charset="-128"/>
            </a:rPr>
            <a:t>（ただしＣがＢの平均賃金額を上回らない場合は、１：１まで可能）</a:t>
          </a:r>
          <a:endParaRPr kumimoji="1" lang="en-US" altLang="ja-JP" sz="1400" b="1">
            <a:latin typeface="HGPｺﾞｼｯｸM" panose="020B0600000000000000" pitchFamily="50" charset="-128"/>
            <a:ea typeface="HGPｺﾞｼｯｸM" panose="020B0600000000000000" pitchFamily="50" charset="-128"/>
          </a:endParaRPr>
        </a:p>
      </xdr:txBody>
    </xdr:sp>
    <xdr:clientData/>
  </xdr:twoCellAnchor>
  <xdr:oneCellAnchor>
    <xdr:from>
      <xdr:col>14</xdr:col>
      <xdr:colOff>119473</xdr:colOff>
      <xdr:row>28</xdr:row>
      <xdr:rowOff>273278</xdr:rowOff>
    </xdr:from>
    <xdr:ext cx="519341" cy="192360"/>
    <xdr:sp macro="" textlink="">
      <xdr:nvSpPr>
        <xdr:cNvPr id="73" name="正方形/長方形 72">
          <a:extLst>
            <a:ext uri="{FF2B5EF4-FFF2-40B4-BE49-F238E27FC236}">
              <a16:creationId xmlns="" xmlns:a16="http://schemas.microsoft.com/office/drawing/2014/main" id="{00000000-0008-0000-0600-000055000000}"/>
            </a:ext>
          </a:extLst>
        </xdr:cNvPr>
        <xdr:cNvSpPr/>
      </xdr:nvSpPr>
      <xdr:spPr>
        <a:xfrm>
          <a:off x="2881723" y="6007328"/>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74" name="正方形/長方形 73">
          <a:extLst>
            <a:ext uri="{FF2B5EF4-FFF2-40B4-BE49-F238E27FC236}">
              <a16:creationId xmlns="" xmlns:a16="http://schemas.microsoft.com/office/drawing/2014/main" id="{00000000-0008-0000-0600-000056000000}"/>
            </a:ext>
          </a:extLst>
        </xdr:cNvPr>
        <xdr:cNvSpPr/>
      </xdr:nvSpPr>
      <xdr:spPr>
        <a:xfrm>
          <a:off x="4212234" y="6006193"/>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oneCellAnchor>
    <xdr:from>
      <xdr:col>22</xdr:col>
      <xdr:colOff>0</xdr:colOff>
      <xdr:row>34</xdr:row>
      <xdr:rowOff>0</xdr:rowOff>
    </xdr:from>
    <xdr:ext cx="615461" cy="192360"/>
    <xdr:sp macro="" textlink="">
      <xdr:nvSpPr>
        <xdr:cNvPr id="75" name="正方形/長方形 74">
          <a:extLst>
            <a:ext uri="{FF2B5EF4-FFF2-40B4-BE49-F238E27FC236}">
              <a16:creationId xmlns="" xmlns:a16="http://schemas.microsoft.com/office/drawing/2014/main" id="{00000000-0008-0000-0600-000060000000}"/>
            </a:ext>
          </a:extLst>
        </xdr:cNvPr>
        <xdr:cNvSpPr/>
      </xdr:nvSpPr>
      <xdr:spPr>
        <a:xfrm>
          <a:off x="42862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76" name="正方形/長方形 75">
          <a:extLst>
            <a:ext uri="{FF2B5EF4-FFF2-40B4-BE49-F238E27FC236}">
              <a16:creationId xmlns="" xmlns:a16="http://schemas.microsoft.com/office/drawing/2014/main" id="{00000000-0008-0000-0600-000064000000}"/>
            </a:ext>
          </a:extLst>
        </xdr:cNvPr>
        <xdr:cNvSpPr/>
      </xdr:nvSpPr>
      <xdr:spPr>
        <a:xfrm>
          <a:off x="5619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77" name="正方形/長方形 76">
          <a:extLst>
            <a:ext uri="{FF2B5EF4-FFF2-40B4-BE49-F238E27FC236}">
              <a16:creationId xmlns="" xmlns:a16="http://schemas.microsoft.com/office/drawing/2014/main" id="{00000000-0008-0000-0600-000066000000}"/>
            </a:ext>
          </a:extLst>
        </xdr:cNvPr>
        <xdr:cNvSpPr/>
      </xdr:nvSpPr>
      <xdr:spPr>
        <a:xfrm>
          <a:off x="2952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29308</xdr:colOff>
      <xdr:row>33</xdr:row>
      <xdr:rowOff>7327</xdr:rowOff>
    </xdr:from>
    <xdr:ext cx="322384" cy="175846"/>
    <xdr:sp macro="" textlink="">
      <xdr:nvSpPr>
        <xdr:cNvPr id="78" name="正方形/長方形 77">
          <a:extLst>
            <a:ext uri="{FF2B5EF4-FFF2-40B4-BE49-F238E27FC236}">
              <a16:creationId xmlns="" xmlns:a16="http://schemas.microsoft.com/office/drawing/2014/main" id="{00000000-0008-0000-0600-000067000000}"/>
            </a:ext>
          </a:extLst>
        </xdr:cNvPr>
        <xdr:cNvSpPr/>
      </xdr:nvSpPr>
      <xdr:spPr>
        <a:xfrm>
          <a:off x="2982058" y="689390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9" name="正方形/長方形 78">
          <a:extLst>
            <a:ext uri="{FF2B5EF4-FFF2-40B4-BE49-F238E27FC236}">
              <a16:creationId xmlns="" xmlns:a16="http://schemas.microsoft.com/office/drawing/2014/main" id="{00000000-0008-0000-0600-000068000000}"/>
            </a:ext>
          </a:extLst>
        </xdr:cNvPr>
        <xdr:cNvSpPr/>
      </xdr:nvSpPr>
      <xdr:spPr>
        <a:xfrm>
          <a:off x="2952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80" name="正方形/長方形 79">
          <a:extLst>
            <a:ext uri="{FF2B5EF4-FFF2-40B4-BE49-F238E27FC236}">
              <a16:creationId xmlns="" xmlns:a16="http://schemas.microsoft.com/office/drawing/2014/main" id="{00000000-0008-0000-0600-000069000000}"/>
            </a:ext>
          </a:extLst>
        </xdr:cNvPr>
        <xdr:cNvSpPr/>
      </xdr:nvSpPr>
      <xdr:spPr>
        <a:xfrm>
          <a:off x="42862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81" name="正方形/長方形 80">
          <a:extLst>
            <a:ext uri="{FF2B5EF4-FFF2-40B4-BE49-F238E27FC236}">
              <a16:creationId xmlns="" xmlns:a16="http://schemas.microsoft.com/office/drawing/2014/main" id="{00000000-0008-0000-0600-00006A000000}"/>
            </a:ext>
          </a:extLst>
        </xdr:cNvPr>
        <xdr:cNvSpPr/>
      </xdr:nvSpPr>
      <xdr:spPr>
        <a:xfrm>
          <a:off x="5619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2" name="正方形/長方形 81">
          <a:extLst>
            <a:ext uri="{FF2B5EF4-FFF2-40B4-BE49-F238E27FC236}">
              <a16:creationId xmlns="" xmlns:a16="http://schemas.microsoft.com/office/drawing/2014/main" id="{00000000-0008-0000-0600-00006B000000}"/>
            </a:ext>
          </a:extLst>
        </xdr:cNvPr>
        <xdr:cNvSpPr/>
      </xdr:nvSpPr>
      <xdr:spPr>
        <a:xfrm>
          <a:off x="2952750" y="668655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29308</xdr:colOff>
      <xdr:row>31</xdr:row>
      <xdr:rowOff>7327</xdr:rowOff>
    </xdr:from>
    <xdr:ext cx="293077" cy="161192"/>
    <xdr:sp macro="" textlink="">
      <xdr:nvSpPr>
        <xdr:cNvPr id="83" name="正方形/長方形 82">
          <a:extLst>
            <a:ext uri="{FF2B5EF4-FFF2-40B4-BE49-F238E27FC236}">
              <a16:creationId xmlns="" xmlns:a16="http://schemas.microsoft.com/office/drawing/2014/main" id="{00000000-0008-0000-0600-00006F000000}"/>
            </a:ext>
          </a:extLst>
        </xdr:cNvPr>
        <xdr:cNvSpPr/>
      </xdr:nvSpPr>
      <xdr:spPr>
        <a:xfrm>
          <a:off x="4315558" y="6503377"/>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4" name="正方形/長方形 83">
          <a:extLst>
            <a:ext uri="{FF2B5EF4-FFF2-40B4-BE49-F238E27FC236}">
              <a16:creationId xmlns="" xmlns:a16="http://schemas.microsoft.com/office/drawing/2014/main" id="{00000000-0008-0000-0600-000070000000}"/>
            </a:ext>
          </a:extLst>
        </xdr:cNvPr>
        <xdr:cNvSpPr/>
      </xdr:nvSpPr>
      <xdr:spPr>
        <a:xfrm>
          <a:off x="56197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5" name="正方形/長方形 84">
          <a:extLst>
            <a:ext uri="{FF2B5EF4-FFF2-40B4-BE49-F238E27FC236}">
              <a16:creationId xmlns="" xmlns:a16="http://schemas.microsoft.com/office/drawing/2014/main" id="{00000000-0008-0000-0600-000071000000}"/>
            </a:ext>
          </a:extLst>
        </xdr:cNvPr>
        <xdr:cNvSpPr/>
      </xdr:nvSpPr>
      <xdr:spPr>
        <a:xfrm>
          <a:off x="5619750" y="668655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38379</xdr:colOff>
      <xdr:row>33</xdr:row>
      <xdr:rowOff>13398</xdr:rowOff>
    </xdr:from>
    <xdr:ext cx="315058" cy="183173"/>
    <xdr:sp macro="" textlink="">
      <xdr:nvSpPr>
        <xdr:cNvPr id="86" name="正方形/長方形 85">
          <a:extLst>
            <a:ext uri="{FF2B5EF4-FFF2-40B4-BE49-F238E27FC236}">
              <a16:creationId xmlns="" xmlns:a16="http://schemas.microsoft.com/office/drawing/2014/main" id="{00000000-0008-0000-0600-000072000000}"/>
            </a:ext>
          </a:extLst>
        </xdr:cNvPr>
        <xdr:cNvSpPr/>
      </xdr:nvSpPr>
      <xdr:spPr>
        <a:xfrm>
          <a:off x="4324629" y="6899973"/>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28</xdr:col>
      <xdr:colOff>121061</xdr:colOff>
      <xdr:row>28</xdr:row>
      <xdr:rowOff>274864</xdr:rowOff>
    </xdr:from>
    <xdr:ext cx="523875" cy="192360"/>
    <xdr:sp macro="" textlink="">
      <xdr:nvSpPr>
        <xdr:cNvPr id="87" name="正方形/長方形 86">
          <a:extLst>
            <a:ext uri="{FF2B5EF4-FFF2-40B4-BE49-F238E27FC236}">
              <a16:creationId xmlns="" xmlns:a16="http://schemas.microsoft.com/office/drawing/2014/main" id="{00000000-0008-0000-0600-000073000000}"/>
            </a:ext>
          </a:extLst>
        </xdr:cNvPr>
        <xdr:cNvSpPr/>
      </xdr:nvSpPr>
      <xdr:spPr>
        <a:xfrm>
          <a:off x="5550311" y="6008914"/>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8" name="正方形/長方形 87">
          <a:extLst>
            <a:ext uri="{FF2B5EF4-FFF2-40B4-BE49-F238E27FC236}">
              <a16:creationId xmlns="" xmlns:a16="http://schemas.microsoft.com/office/drawing/2014/main" id="{00000000-0008-0000-0600-000086000000}"/>
            </a:ext>
          </a:extLst>
        </xdr:cNvPr>
        <xdr:cNvSpPr/>
      </xdr:nvSpPr>
      <xdr:spPr>
        <a:xfrm>
          <a:off x="56197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89" name="正方形/長方形 88">
          <a:extLst>
            <a:ext uri="{FF2B5EF4-FFF2-40B4-BE49-F238E27FC236}">
              <a16:creationId xmlns="" xmlns:a16="http://schemas.microsoft.com/office/drawing/2014/main" id="{00000000-0008-0000-0600-000087000000}"/>
            </a:ext>
          </a:extLst>
        </xdr:cNvPr>
        <xdr:cNvSpPr/>
      </xdr:nvSpPr>
      <xdr:spPr>
        <a:xfrm>
          <a:off x="5619750" y="6686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twoCellAnchor>
    <xdr:from>
      <xdr:col>39</xdr:col>
      <xdr:colOff>441252</xdr:colOff>
      <xdr:row>23</xdr:row>
      <xdr:rowOff>885825</xdr:rowOff>
    </xdr:from>
    <xdr:to>
      <xdr:col>47</xdr:col>
      <xdr:colOff>491378</xdr:colOff>
      <xdr:row>36</xdr:row>
      <xdr:rowOff>114300</xdr:rowOff>
    </xdr:to>
    <xdr:sp macro="" textlink="">
      <xdr:nvSpPr>
        <xdr:cNvPr id="90" name="角丸四角形吹き出し 89">
          <a:extLst>
            <a:ext uri="{FF2B5EF4-FFF2-40B4-BE49-F238E27FC236}">
              <a16:creationId xmlns="" xmlns:a16="http://schemas.microsoft.com/office/drawing/2014/main" id="{00000000-0008-0000-0600-000075000000}"/>
            </a:ext>
          </a:extLst>
        </xdr:cNvPr>
        <xdr:cNvSpPr>
          <a:spLocks noGrp="1"/>
        </xdr:cNvSpPr>
      </xdr:nvSpPr>
      <xdr:spPr bwMode="auto">
        <a:xfrm>
          <a:off x="8337477" y="4772025"/>
          <a:ext cx="5555576" cy="2924175"/>
        </a:xfrm>
        <a:prstGeom prst="wedgeRoundRectCallout">
          <a:avLst>
            <a:gd name="adj1" fmla="val -63913"/>
            <a:gd name="adj2" fmla="val -14563"/>
            <a:gd name="adj3" fmla="val 16667"/>
          </a:avLst>
        </a:prstGeom>
        <a:solidFill>
          <a:srgbClr val="FFFFB3"/>
        </a:solidFill>
        <a:ln w="76200" cap="flat" cmpd="sng" algn="ctr">
          <a:solidFill>
            <a:schemeClr val="accent6"/>
          </a:solidFill>
          <a:prstDash val="solid"/>
          <a:round/>
          <a:headEnd type="none" w="med" len="med"/>
          <a:tailEnd type="none" w="med" len="med"/>
        </a:ln>
        <a:effectLst/>
        <a:extLst/>
      </xdr:spPr>
      <xdr:txBody>
        <a:bodyPr vert="horz" wrap="square" lIns="72000" tIns="0" rIns="0" bIns="0" rtlCol="0" anchor="ctr" anchorCtr="0" upright="1">
          <a:no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r>
            <a:rPr kumimoji="1" lang="ja-JP" altLang="en-US" sz="1400" b="1">
              <a:solidFill>
                <a:srgbClr val="FF0000"/>
              </a:solidFill>
              <a:latin typeface="+mn-ea"/>
            </a:rPr>
            <a:t>　　    注意点</a:t>
          </a:r>
          <a:endParaRPr kumimoji="1" lang="en-US" altLang="ja-JP" sz="1400" b="1">
            <a:solidFill>
              <a:srgbClr val="FF0000"/>
            </a:solidFill>
            <a:latin typeface="+mn-ea"/>
          </a:endParaRPr>
        </a:p>
        <a:p>
          <a:pPr algn="l">
            <a:buNone/>
          </a:pPr>
          <a:r>
            <a:rPr kumimoji="1" lang="ja-JP" altLang="en-US" sz="1400" b="1">
              <a:solidFill>
                <a:schemeClr val="accent2">
                  <a:lumMod val="50000"/>
                </a:schemeClr>
              </a:solidFill>
              <a:latin typeface="+mn-ea"/>
            </a:rPr>
            <a:t>　処遇改善加算・特定加算・ﾍﾞｰｽｱｯﾌﾟ加算の「具体的な取組内容」に記載されている内容を基に、実際に職員に支給した金額を賃金台帳などからあらかじめ抽出したうえで、「</a:t>
          </a:r>
          <a:r>
            <a:rPr kumimoji="1" lang="en-US" altLang="ja-JP" sz="1400" b="1">
              <a:solidFill>
                <a:schemeClr val="accent2">
                  <a:lumMod val="50000"/>
                </a:schemeClr>
              </a:solidFill>
              <a:latin typeface="+mn-ea"/>
            </a:rPr>
            <a:t>ⅱ</a:t>
          </a:r>
          <a:r>
            <a:rPr kumimoji="1" lang="ja-JP" altLang="en-US" sz="1400" b="1">
              <a:solidFill>
                <a:schemeClr val="accent2">
                  <a:lumMod val="50000"/>
                </a:schemeClr>
              </a:solidFill>
              <a:latin typeface="+mn-ea"/>
            </a:rPr>
            <a:t>）前年度の賃金の総額</a:t>
          </a:r>
          <a:r>
            <a:rPr kumimoji="1" lang="en-US" altLang="ja-JP" sz="1400" b="1">
              <a:solidFill>
                <a:schemeClr val="accent2">
                  <a:lumMod val="50000"/>
                </a:schemeClr>
              </a:solidFill>
              <a:latin typeface="+mn-ea"/>
            </a:rPr>
            <a:t>【</a:t>
          </a:r>
          <a:r>
            <a:rPr kumimoji="1" lang="ja-JP" altLang="en-US" sz="1400" b="1">
              <a:solidFill>
                <a:schemeClr val="accent2">
                  <a:lumMod val="50000"/>
                </a:schemeClr>
              </a:solidFill>
              <a:latin typeface="+mn-ea"/>
            </a:rPr>
            <a:t>基準額１・基準額２・基準額３</a:t>
          </a:r>
          <a:r>
            <a:rPr kumimoji="1" lang="en-US" altLang="ja-JP" sz="1400" b="1">
              <a:solidFill>
                <a:schemeClr val="accent2">
                  <a:lumMod val="50000"/>
                </a:schemeClr>
              </a:solidFill>
              <a:latin typeface="+mn-ea"/>
            </a:rPr>
            <a:t>】</a:t>
          </a:r>
          <a:r>
            <a:rPr kumimoji="1" lang="ja-JP" altLang="en-US" sz="1400" b="1">
              <a:solidFill>
                <a:schemeClr val="accent2">
                  <a:lumMod val="50000"/>
                </a:schemeClr>
              </a:solidFill>
              <a:latin typeface="+mn-ea"/>
            </a:rPr>
            <a:t>」を記載。</a:t>
          </a:r>
          <a:endParaRPr kumimoji="1" lang="en-US" altLang="ja-JP" sz="1400" b="1">
            <a:solidFill>
              <a:schemeClr val="accent2">
                <a:lumMod val="50000"/>
              </a:schemeClr>
            </a:solidFill>
            <a:latin typeface="+mn-ea"/>
          </a:endParaRPr>
        </a:p>
        <a:p>
          <a:pPr algn="l">
            <a:buNone/>
          </a:pPr>
          <a:r>
            <a:rPr kumimoji="1" lang="ja-JP" altLang="en-US" sz="1400" b="1">
              <a:solidFill>
                <a:schemeClr val="accent2">
                  <a:lumMod val="50000"/>
                </a:schemeClr>
              </a:solidFill>
              <a:latin typeface="+mn-ea"/>
            </a:rPr>
            <a:t>　 計画書の</a:t>
          </a:r>
          <a:r>
            <a:rPr kumimoji="1" lang="en-US" altLang="ja-JP" sz="1400" b="1">
              <a:solidFill>
                <a:schemeClr val="accent2">
                  <a:lumMod val="50000"/>
                </a:schemeClr>
              </a:solidFill>
              <a:latin typeface="+mn-ea"/>
            </a:rPr>
            <a:t>【</a:t>
          </a:r>
          <a:r>
            <a:rPr kumimoji="1" lang="ja-JP" altLang="en-US" sz="1400" b="1">
              <a:solidFill>
                <a:schemeClr val="accent2">
                  <a:lumMod val="50000"/>
                </a:schemeClr>
              </a:solidFill>
              <a:latin typeface="+mn-ea"/>
            </a:rPr>
            <a:t>基準額</a:t>
          </a:r>
          <a:r>
            <a:rPr kumimoji="1" lang="en-US" altLang="ja-JP" sz="1400" b="1">
              <a:solidFill>
                <a:schemeClr val="accent2">
                  <a:lumMod val="50000"/>
                </a:schemeClr>
              </a:solidFill>
              <a:latin typeface="+mn-ea"/>
            </a:rPr>
            <a:t>】</a:t>
          </a:r>
          <a:r>
            <a:rPr kumimoji="1" lang="ja-JP" altLang="en-US" sz="1400" b="1">
              <a:solidFill>
                <a:schemeClr val="accent2">
                  <a:lumMod val="50000"/>
                </a:schemeClr>
              </a:solidFill>
              <a:latin typeface="+mn-ea"/>
            </a:rPr>
            <a:t>と値が異なっている場合には、「⑦その他」にその理由を記載。</a:t>
          </a:r>
          <a:endParaRPr kumimoji="1" lang="en-US" altLang="ja-JP" sz="1000" b="1">
            <a:solidFill>
              <a:schemeClr val="accent2">
                <a:lumMod val="50000"/>
              </a:schemeClr>
            </a:solidFill>
            <a:latin typeface="+mn-ea"/>
          </a:endParaRPr>
        </a:p>
      </xdr:txBody>
    </xdr:sp>
    <xdr:clientData/>
  </xdr:twoCellAnchor>
  <xdr:twoCellAnchor>
    <xdr:from>
      <xdr:col>36</xdr:col>
      <xdr:colOff>76200</xdr:colOff>
      <xdr:row>27</xdr:row>
      <xdr:rowOff>168563</xdr:rowOff>
    </xdr:from>
    <xdr:to>
      <xdr:col>38</xdr:col>
      <xdr:colOff>114300</xdr:colOff>
      <xdr:row>29</xdr:row>
      <xdr:rowOff>21766</xdr:rowOff>
    </xdr:to>
    <xdr:sp macro="" textlink="">
      <xdr:nvSpPr>
        <xdr:cNvPr id="91" name="楕円 90">
          <a:extLst>
            <a:ext uri="{FF2B5EF4-FFF2-40B4-BE49-F238E27FC236}">
              <a16:creationId xmlns="" xmlns:a16="http://schemas.microsoft.com/office/drawing/2014/main" id="{00000000-0008-0000-0600-000076000000}"/>
            </a:ext>
          </a:extLst>
        </xdr:cNvPr>
        <xdr:cNvSpPr/>
      </xdr:nvSpPr>
      <xdr:spPr>
        <a:xfrm>
          <a:off x="7029450" y="5731163"/>
          <a:ext cx="333375" cy="310403"/>
        </a:xfrm>
        <a:prstGeom prst="ellipse">
          <a:avLst/>
        </a:prstGeom>
        <a:solidFill>
          <a:schemeClr val="accent4">
            <a:lumMod val="20000"/>
            <a:lumOff val="80000"/>
          </a:schemeClr>
        </a:solidFill>
        <a:ln w="381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800">
              <a:solidFill>
                <a:schemeClr val="accent2">
                  <a:lumMod val="50000"/>
                </a:schemeClr>
              </a:solidFill>
              <a:latin typeface="HGP創英角ｺﾞｼｯｸUB" panose="020B0900000000000000" pitchFamily="50" charset="-128"/>
              <a:ea typeface="HGP創英角ｺﾞｼｯｸUB" panose="020B0900000000000000" pitchFamily="50" charset="-128"/>
            </a:rPr>
            <a:t>1</a:t>
          </a:r>
          <a:endParaRPr kumimoji="1" lang="ja-JP" altLang="en-US" sz="1800">
            <a:solidFill>
              <a:schemeClr val="accent2">
                <a:lumMod val="50000"/>
              </a:schemeClr>
            </a:solidFill>
            <a:latin typeface="HGP創英角ｺﾞｼｯｸUB" panose="020B0900000000000000" pitchFamily="50" charset="-128"/>
            <a:ea typeface="HGP創英角ｺﾞｼｯｸUB" panose="020B09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28705" name="Check Box 33" hidden="1">
              <a:extLst>
                <a:ext uri="{63B3BB69-23CF-44E3-9099-C40C66FF867C}">
                  <a14:compatExt spid="_x0000_s28705"/>
                </a:ext>
                <a:ext uri="{FF2B5EF4-FFF2-40B4-BE49-F238E27FC236}">
                  <a16:creationId xmlns="" xmlns:a16="http://schemas.microsoft.com/office/drawing/2014/main" id="{00000000-0008-0000-06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28706" name="Check Box 34" hidden="1">
              <a:extLst>
                <a:ext uri="{63B3BB69-23CF-44E3-9099-C40C66FF867C}">
                  <a14:compatExt spid="_x0000_s28706"/>
                </a:ext>
                <a:ext uri="{FF2B5EF4-FFF2-40B4-BE49-F238E27FC236}">
                  <a16:creationId xmlns="" xmlns:a16="http://schemas.microsoft.com/office/drawing/2014/main" id="{00000000-0008-0000-06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28707" name="Check Box 35" hidden="1">
              <a:extLst>
                <a:ext uri="{63B3BB69-23CF-44E3-9099-C40C66FF867C}">
                  <a14:compatExt spid="_x0000_s28707"/>
                </a:ext>
                <a:ext uri="{FF2B5EF4-FFF2-40B4-BE49-F238E27FC236}">
                  <a16:creationId xmlns="" xmlns:a16="http://schemas.microsoft.com/office/drawing/2014/main" id="{00000000-0008-0000-06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28708" name="Check Box 36" hidden="1">
              <a:extLst>
                <a:ext uri="{63B3BB69-23CF-44E3-9099-C40C66FF867C}">
                  <a14:compatExt spid="_x0000_s28708"/>
                </a:ext>
                <a:ext uri="{FF2B5EF4-FFF2-40B4-BE49-F238E27FC236}">
                  <a16:creationId xmlns="" xmlns:a16="http://schemas.microsoft.com/office/drawing/2014/main" id="{00000000-0008-0000-06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28709" name="Check Box 37" hidden="1">
              <a:extLst>
                <a:ext uri="{63B3BB69-23CF-44E3-9099-C40C66FF867C}">
                  <a14:compatExt spid="_x0000_s28709"/>
                </a:ext>
                <a:ext uri="{FF2B5EF4-FFF2-40B4-BE49-F238E27FC236}">
                  <a16:creationId xmlns="" xmlns:a16="http://schemas.microsoft.com/office/drawing/2014/main" id="{00000000-0008-0000-06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28710" name="Check Box 38" hidden="1">
              <a:extLst>
                <a:ext uri="{63B3BB69-23CF-44E3-9099-C40C66FF867C}">
                  <a14:compatExt spid="_x0000_s28710"/>
                </a:ext>
                <a:ext uri="{FF2B5EF4-FFF2-40B4-BE49-F238E27FC236}">
                  <a16:creationId xmlns="" xmlns:a16="http://schemas.microsoft.com/office/drawing/2014/main" id="{00000000-0008-0000-06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28711" name="Check Box 39" hidden="1">
              <a:extLst>
                <a:ext uri="{63B3BB69-23CF-44E3-9099-C40C66FF867C}">
                  <a14:compatExt spid="_x0000_s28711"/>
                </a:ext>
                <a:ext uri="{FF2B5EF4-FFF2-40B4-BE49-F238E27FC236}">
                  <a16:creationId xmlns="" xmlns:a16="http://schemas.microsoft.com/office/drawing/2014/main" id="{00000000-0008-0000-06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28712" name="Check Box 40" hidden="1">
              <a:extLst>
                <a:ext uri="{63B3BB69-23CF-44E3-9099-C40C66FF867C}">
                  <a14:compatExt spid="_x0000_s28712"/>
                </a:ext>
                <a:ext uri="{FF2B5EF4-FFF2-40B4-BE49-F238E27FC236}">
                  <a16:creationId xmlns="" xmlns:a16="http://schemas.microsoft.com/office/drawing/2014/main" id="{00000000-0008-0000-06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28713" name="Check Box 41" hidden="1">
              <a:extLst>
                <a:ext uri="{63B3BB69-23CF-44E3-9099-C40C66FF867C}">
                  <a14:compatExt spid="_x0000_s28713"/>
                </a:ext>
                <a:ext uri="{FF2B5EF4-FFF2-40B4-BE49-F238E27FC236}">
                  <a16:creationId xmlns="" xmlns:a16="http://schemas.microsoft.com/office/drawing/2014/main" id="{00000000-0008-0000-06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28714" name="Check Box 42" hidden="1">
              <a:extLst>
                <a:ext uri="{63B3BB69-23CF-44E3-9099-C40C66FF867C}">
                  <a14:compatExt spid="_x0000_s28714"/>
                </a:ext>
                <a:ext uri="{FF2B5EF4-FFF2-40B4-BE49-F238E27FC236}">
                  <a16:creationId xmlns="" xmlns:a16="http://schemas.microsoft.com/office/drawing/2014/main" id="{00000000-0008-0000-06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28715" name="Check Box 43" hidden="1">
              <a:extLst>
                <a:ext uri="{63B3BB69-23CF-44E3-9099-C40C66FF867C}">
                  <a14:compatExt spid="_x0000_s28715"/>
                </a:ext>
                <a:ext uri="{FF2B5EF4-FFF2-40B4-BE49-F238E27FC236}">
                  <a16:creationId xmlns="" xmlns:a16="http://schemas.microsoft.com/office/drawing/2014/main" id="{00000000-0008-0000-06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28716" name="Check Box 44" hidden="1">
              <a:extLst>
                <a:ext uri="{63B3BB69-23CF-44E3-9099-C40C66FF867C}">
                  <a14:compatExt spid="_x0000_s28716"/>
                </a:ext>
                <a:ext uri="{FF2B5EF4-FFF2-40B4-BE49-F238E27FC236}">
                  <a16:creationId xmlns="" xmlns:a16="http://schemas.microsoft.com/office/drawing/2014/main" id="{00000000-0008-0000-06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28717" name="Check Box 45" hidden="1">
              <a:extLst>
                <a:ext uri="{63B3BB69-23CF-44E3-9099-C40C66FF867C}">
                  <a14:compatExt spid="_x0000_s28717"/>
                </a:ext>
                <a:ext uri="{FF2B5EF4-FFF2-40B4-BE49-F238E27FC236}">
                  <a16:creationId xmlns="" xmlns:a16="http://schemas.microsoft.com/office/drawing/2014/main" id="{00000000-0008-0000-06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28718" name="Check Box 46" hidden="1">
              <a:extLst>
                <a:ext uri="{63B3BB69-23CF-44E3-9099-C40C66FF867C}">
                  <a14:compatExt spid="_x0000_s28718"/>
                </a:ext>
                <a:ext uri="{FF2B5EF4-FFF2-40B4-BE49-F238E27FC236}">
                  <a16:creationId xmlns="" xmlns:a16="http://schemas.microsoft.com/office/drawing/2014/main" id="{00000000-0008-0000-06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28719" name="Check Box 47" hidden="1">
              <a:extLst>
                <a:ext uri="{63B3BB69-23CF-44E3-9099-C40C66FF867C}">
                  <a14:compatExt spid="_x0000_s28719"/>
                </a:ext>
                <a:ext uri="{FF2B5EF4-FFF2-40B4-BE49-F238E27FC236}">
                  <a16:creationId xmlns="" xmlns:a16="http://schemas.microsoft.com/office/drawing/2014/main" id="{00000000-0008-0000-06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28720" name="Check Box 48" hidden="1">
              <a:extLst>
                <a:ext uri="{63B3BB69-23CF-44E3-9099-C40C66FF867C}">
                  <a14:compatExt spid="_x0000_s28720"/>
                </a:ext>
                <a:ext uri="{FF2B5EF4-FFF2-40B4-BE49-F238E27FC236}">
                  <a16:creationId xmlns="" xmlns:a16="http://schemas.microsoft.com/office/drawing/2014/main" id="{00000000-0008-0000-06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28721" name="Check Box 49" hidden="1">
              <a:extLst>
                <a:ext uri="{63B3BB69-23CF-44E3-9099-C40C66FF867C}">
                  <a14:compatExt spid="_x0000_s28721"/>
                </a:ext>
                <a:ext uri="{FF2B5EF4-FFF2-40B4-BE49-F238E27FC236}">
                  <a16:creationId xmlns="" xmlns:a16="http://schemas.microsoft.com/office/drawing/2014/main" id="{00000000-0008-0000-06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28722" name="Check Box 50" hidden="1">
              <a:extLst>
                <a:ext uri="{63B3BB69-23CF-44E3-9099-C40C66FF867C}">
                  <a14:compatExt spid="_x0000_s28722"/>
                </a:ext>
                <a:ext uri="{FF2B5EF4-FFF2-40B4-BE49-F238E27FC236}">
                  <a16:creationId xmlns="" xmlns:a16="http://schemas.microsoft.com/office/drawing/2014/main" id="{00000000-0008-0000-06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28723" name="Check Box 51" hidden="1">
              <a:extLst>
                <a:ext uri="{63B3BB69-23CF-44E3-9099-C40C66FF867C}">
                  <a14:compatExt spid="_x0000_s28723"/>
                </a:ext>
                <a:ext uri="{FF2B5EF4-FFF2-40B4-BE49-F238E27FC236}">
                  <a16:creationId xmlns="" xmlns:a16="http://schemas.microsoft.com/office/drawing/2014/main" id="{00000000-0008-0000-06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28724" name="Check Box 52" hidden="1">
              <a:extLst>
                <a:ext uri="{63B3BB69-23CF-44E3-9099-C40C66FF867C}">
                  <a14:compatExt spid="_x0000_s28724"/>
                </a:ext>
                <a:ext uri="{FF2B5EF4-FFF2-40B4-BE49-F238E27FC236}">
                  <a16:creationId xmlns="" xmlns:a16="http://schemas.microsoft.com/office/drawing/2014/main" id="{00000000-0008-0000-06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28725" name="Check Box 53" hidden="1">
              <a:extLst>
                <a:ext uri="{63B3BB69-23CF-44E3-9099-C40C66FF867C}">
                  <a14:compatExt spid="_x0000_s28725"/>
                </a:ext>
                <a:ext uri="{FF2B5EF4-FFF2-40B4-BE49-F238E27FC236}">
                  <a16:creationId xmlns="" xmlns:a16="http://schemas.microsoft.com/office/drawing/2014/main" id="{00000000-0008-0000-06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28726" name="Check Box 54" hidden="1">
              <a:extLst>
                <a:ext uri="{63B3BB69-23CF-44E3-9099-C40C66FF867C}">
                  <a14:compatExt spid="_x0000_s28726"/>
                </a:ext>
                <a:ext uri="{FF2B5EF4-FFF2-40B4-BE49-F238E27FC236}">
                  <a16:creationId xmlns="" xmlns:a16="http://schemas.microsoft.com/office/drawing/2014/main" id="{00000000-0008-0000-06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28727" name="Check Box 55" hidden="1">
              <a:extLst>
                <a:ext uri="{63B3BB69-23CF-44E3-9099-C40C66FF867C}">
                  <a14:compatExt spid="_x0000_s28727"/>
                </a:ext>
                <a:ext uri="{FF2B5EF4-FFF2-40B4-BE49-F238E27FC236}">
                  <a16:creationId xmlns="" xmlns:a16="http://schemas.microsoft.com/office/drawing/2014/main" id="{00000000-0008-0000-06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28728" name="Check Box 56" hidden="1">
              <a:extLst>
                <a:ext uri="{63B3BB69-23CF-44E3-9099-C40C66FF867C}">
                  <a14:compatExt spid="_x0000_s28728"/>
                </a:ext>
                <a:ext uri="{FF2B5EF4-FFF2-40B4-BE49-F238E27FC236}">
                  <a16:creationId xmlns="" xmlns:a16="http://schemas.microsoft.com/office/drawing/2014/main" id="{00000000-0008-0000-06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28729" name="Check Box 57" hidden="1">
              <a:extLst>
                <a:ext uri="{63B3BB69-23CF-44E3-9099-C40C66FF867C}">
                  <a14:compatExt spid="_x0000_s28729"/>
                </a:ext>
                <a:ext uri="{FF2B5EF4-FFF2-40B4-BE49-F238E27FC236}">
                  <a16:creationId xmlns="" xmlns:a16="http://schemas.microsoft.com/office/drawing/2014/main" id="{00000000-0008-0000-06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117" name="正方形/長方形 116">
          <a:extLst>
            <a:ext uri="{FF2B5EF4-FFF2-40B4-BE49-F238E27FC236}">
              <a16:creationId xmlns="" xmlns:a16="http://schemas.microsoft.com/office/drawing/2014/main" id="{00000000-0008-0000-0600-0000BF000000}"/>
            </a:ext>
          </a:extLst>
        </xdr:cNvPr>
        <xdr:cNvSpPr/>
      </xdr:nvSpPr>
      <xdr:spPr>
        <a:xfrm>
          <a:off x="2881723" y="6007328"/>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18" name="正方形/長方形 117">
          <a:extLst>
            <a:ext uri="{FF2B5EF4-FFF2-40B4-BE49-F238E27FC236}">
              <a16:creationId xmlns="" xmlns:a16="http://schemas.microsoft.com/office/drawing/2014/main" id="{00000000-0008-0000-0600-0000C0000000}"/>
            </a:ext>
          </a:extLst>
        </xdr:cNvPr>
        <xdr:cNvSpPr/>
      </xdr:nvSpPr>
      <xdr:spPr>
        <a:xfrm>
          <a:off x="4212234" y="6006193"/>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oneCellAnchor>
    <xdr:from>
      <xdr:col>22</xdr:col>
      <xdr:colOff>0</xdr:colOff>
      <xdr:row>34</xdr:row>
      <xdr:rowOff>0</xdr:rowOff>
    </xdr:from>
    <xdr:ext cx="615461" cy="192360"/>
    <xdr:sp macro="" textlink="">
      <xdr:nvSpPr>
        <xdr:cNvPr id="119" name="正方形/長方形 118">
          <a:extLst>
            <a:ext uri="{FF2B5EF4-FFF2-40B4-BE49-F238E27FC236}">
              <a16:creationId xmlns="" xmlns:a16="http://schemas.microsoft.com/office/drawing/2014/main" id="{00000000-0008-0000-0600-0000C1000000}"/>
            </a:ext>
          </a:extLst>
        </xdr:cNvPr>
        <xdr:cNvSpPr/>
      </xdr:nvSpPr>
      <xdr:spPr>
        <a:xfrm>
          <a:off x="42862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120" name="正方形/長方形 119">
          <a:extLst>
            <a:ext uri="{FF2B5EF4-FFF2-40B4-BE49-F238E27FC236}">
              <a16:creationId xmlns="" xmlns:a16="http://schemas.microsoft.com/office/drawing/2014/main" id="{00000000-0008-0000-0600-0000C2000000}"/>
            </a:ext>
          </a:extLst>
        </xdr:cNvPr>
        <xdr:cNvSpPr/>
      </xdr:nvSpPr>
      <xdr:spPr>
        <a:xfrm>
          <a:off x="5619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14</xdr:col>
      <xdr:colOff>121227</xdr:colOff>
      <xdr:row>33</xdr:row>
      <xdr:rowOff>277091</xdr:rowOff>
    </xdr:from>
    <xdr:ext cx="615461" cy="192360"/>
    <xdr:sp macro="" textlink="">
      <xdr:nvSpPr>
        <xdr:cNvPr id="121" name="正方形/長方形 120">
          <a:extLst>
            <a:ext uri="{FF2B5EF4-FFF2-40B4-BE49-F238E27FC236}">
              <a16:creationId xmlns="" xmlns:a16="http://schemas.microsoft.com/office/drawing/2014/main" id="{00000000-0008-0000-0600-0000C3000000}"/>
            </a:ext>
          </a:extLst>
        </xdr:cNvPr>
        <xdr:cNvSpPr/>
      </xdr:nvSpPr>
      <xdr:spPr>
        <a:xfrm>
          <a:off x="2883477" y="7163666"/>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122" name="正方形/長方形 121">
          <a:extLst>
            <a:ext uri="{FF2B5EF4-FFF2-40B4-BE49-F238E27FC236}">
              <a16:creationId xmlns="" xmlns:a16="http://schemas.microsoft.com/office/drawing/2014/main" id="{00000000-0008-0000-0600-0000C4000000}"/>
            </a:ext>
          </a:extLst>
        </xdr:cNvPr>
        <xdr:cNvSpPr/>
      </xdr:nvSpPr>
      <xdr:spPr>
        <a:xfrm>
          <a:off x="2952750" y="6886575"/>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123" name="正方形/長方形 122">
          <a:extLst>
            <a:ext uri="{FF2B5EF4-FFF2-40B4-BE49-F238E27FC236}">
              <a16:creationId xmlns="" xmlns:a16="http://schemas.microsoft.com/office/drawing/2014/main" id="{00000000-0008-0000-0600-0000C5000000}"/>
            </a:ext>
          </a:extLst>
        </xdr:cNvPr>
        <xdr:cNvSpPr/>
      </xdr:nvSpPr>
      <xdr:spPr>
        <a:xfrm>
          <a:off x="2952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124" name="正方形/長方形 123">
          <a:extLst>
            <a:ext uri="{FF2B5EF4-FFF2-40B4-BE49-F238E27FC236}">
              <a16:creationId xmlns="" xmlns:a16="http://schemas.microsoft.com/office/drawing/2014/main" id="{00000000-0008-0000-0600-0000C6000000}"/>
            </a:ext>
          </a:extLst>
        </xdr:cNvPr>
        <xdr:cNvSpPr/>
      </xdr:nvSpPr>
      <xdr:spPr>
        <a:xfrm>
          <a:off x="42862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125" name="正方形/長方形 124">
          <a:extLst>
            <a:ext uri="{FF2B5EF4-FFF2-40B4-BE49-F238E27FC236}">
              <a16:creationId xmlns="" xmlns:a16="http://schemas.microsoft.com/office/drawing/2014/main" id="{00000000-0008-0000-0600-0000C7000000}"/>
            </a:ext>
          </a:extLst>
        </xdr:cNvPr>
        <xdr:cNvSpPr/>
      </xdr:nvSpPr>
      <xdr:spPr>
        <a:xfrm>
          <a:off x="5619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126" name="正方形/長方形 125">
          <a:extLst>
            <a:ext uri="{FF2B5EF4-FFF2-40B4-BE49-F238E27FC236}">
              <a16:creationId xmlns="" xmlns:a16="http://schemas.microsoft.com/office/drawing/2014/main" id="{00000000-0008-0000-0600-0000C8000000}"/>
            </a:ext>
          </a:extLst>
        </xdr:cNvPr>
        <xdr:cNvSpPr/>
      </xdr:nvSpPr>
      <xdr:spPr>
        <a:xfrm>
          <a:off x="2952750" y="668655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27" name="正方形/長方形 126">
          <a:extLst>
            <a:ext uri="{FF2B5EF4-FFF2-40B4-BE49-F238E27FC236}">
              <a16:creationId xmlns="" xmlns:a16="http://schemas.microsoft.com/office/drawing/2014/main" id="{00000000-0008-0000-0600-0000C9000000}"/>
            </a:ext>
          </a:extLst>
        </xdr:cNvPr>
        <xdr:cNvSpPr/>
      </xdr:nvSpPr>
      <xdr:spPr>
        <a:xfrm>
          <a:off x="42862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28" name="正方形/長方形 127">
          <a:extLst>
            <a:ext uri="{FF2B5EF4-FFF2-40B4-BE49-F238E27FC236}">
              <a16:creationId xmlns="" xmlns:a16="http://schemas.microsoft.com/office/drawing/2014/main" id="{00000000-0008-0000-0600-0000CA000000}"/>
            </a:ext>
          </a:extLst>
        </xdr:cNvPr>
        <xdr:cNvSpPr/>
      </xdr:nvSpPr>
      <xdr:spPr>
        <a:xfrm>
          <a:off x="56197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129" name="正方形/長方形 128">
          <a:extLst>
            <a:ext uri="{FF2B5EF4-FFF2-40B4-BE49-F238E27FC236}">
              <a16:creationId xmlns="" xmlns:a16="http://schemas.microsoft.com/office/drawing/2014/main" id="{00000000-0008-0000-0600-0000CB000000}"/>
            </a:ext>
          </a:extLst>
        </xdr:cNvPr>
        <xdr:cNvSpPr/>
      </xdr:nvSpPr>
      <xdr:spPr>
        <a:xfrm>
          <a:off x="5619750" y="668655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130" name="正方形/長方形 129">
          <a:extLst>
            <a:ext uri="{FF2B5EF4-FFF2-40B4-BE49-F238E27FC236}">
              <a16:creationId xmlns="" xmlns:a16="http://schemas.microsoft.com/office/drawing/2014/main" id="{00000000-0008-0000-0600-0000CC000000}"/>
            </a:ext>
          </a:extLst>
        </xdr:cNvPr>
        <xdr:cNvSpPr/>
      </xdr:nvSpPr>
      <xdr:spPr>
        <a:xfrm>
          <a:off x="4295321" y="689044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28</xdr:col>
      <xdr:colOff>121061</xdr:colOff>
      <xdr:row>28</xdr:row>
      <xdr:rowOff>274864</xdr:rowOff>
    </xdr:from>
    <xdr:ext cx="523875" cy="192360"/>
    <xdr:sp macro="" textlink="">
      <xdr:nvSpPr>
        <xdr:cNvPr id="131" name="正方形/長方形 130">
          <a:extLst>
            <a:ext uri="{FF2B5EF4-FFF2-40B4-BE49-F238E27FC236}">
              <a16:creationId xmlns="" xmlns:a16="http://schemas.microsoft.com/office/drawing/2014/main" id="{00000000-0008-0000-0600-0000CD000000}"/>
            </a:ext>
          </a:extLst>
        </xdr:cNvPr>
        <xdr:cNvSpPr/>
      </xdr:nvSpPr>
      <xdr:spPr>
        <a:xfrm>
          <a:off x="5550311" y="6008914"/>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xdr:oneCellAnchor>
    <xdr:from>
      <xdr:col>22</xdr:col>
      <xdr:colOff>0</xdr:colOff>
      <xdr:row>34</xdr:row>
      <xdr:rowOff>0</xdr:rowOff>
    </xdr:from>
    <xdr:ext cx="615461" cy="192360"/>
    <xdr:sp macro="" textlink="">
      <xdr:nvSpPr>
        <xdr:cNvPr id="132" name="正方形/長方形 131">
          <a:extLst>
            <a:ext uri="{FF2B5EF4-FFF2-40B4-BE49-F238E27FC236}">
              <a16:creationId xmlns="" xmlns:a16="http://schemas.microsoft.com/office/drawing/2014/main" id="{00000000-0008-0000-0600-0000CE000000}"/>
            </a:ext>
          </a:extLst>
        </xdr:cNvPr>
        <xdr:cNvSpPr/>
      </xdr:nvSpPr>
      <xdr:spPr>
        <a:xfrm>
          <a:off x="42862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133" name="正方形/長方形 132">
          <a:extLst>
            <a:ext uri="{FF2B5EF4-FFF2-40B4-BE49-F238E27FC236}">
              <a16:creationId xmlns="" xmlns:a16="http://schemas.microsoft.com/office/drawing/2014/main" id="{00000000-0008-0000-0600-0000CF000000}"/>
            </a:ext>
          </a:extLst>
        </xdr:cNvPr>
        <xdr:cNvSpPr/>
      </xdr:nvSpPr>
      <xdr:spPr>
        <a:xfrm>
          <a:off x="5619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134" name="正方形/長方形 133">
          <a:extLst>
            <a:ext uri="{FF2B5EF4-FFF2-40B4-BE49-F238E27FC236}">
              <a16:creationId xmlns="" xmlns:a16="http://schemas.microsoft.com/office/drawing/2014/main" id="{00000000-0008-0000-0600-0000D0000000}"/>
            </a:ext>
          </a:extLst>
        </xdr:cNvPr>
        <xdr:cNvSpPr/>
      </xdr:nvSpPr>
      <xdr:spPr>
        <a:xfrm>
          <a:off x="2952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twoCellAnchor>
    <xdr:from>
      <xdr:col>34</xdr:col>
      <xdr:colOff>106457</xdr:colOff>
      <xdr:row>52</xdr:row>
      <xdr:rowOff>0</xdr:rowOff>
    </xdr:from>
    <xdr:to>
      <xdr:col>38</xdr:col>
      <xdr:colOff>330573</xdr:colOff>
      <xdr:row>55</xdr:row>
      <xdr:rowOff>187697</xdr:rowOff>
    </xdr:to>
    <xdr:sp macro="" textlink="">
      <xdr:nvSpPr>
        <xdr:cNvPr id="135" name="楕円 134">
          <a:extLst>
            <a:ext uri="{FF2B5EF4-FFF2-40B4-BE49-F238E27FC236}">
              <a16:creationId xmlns="" xmlns:a16="http://schemas.microsoft.com/office/drawing/2014/main" id="{00000000-0008-0000-0600-000092000000}"/>
            </a:ext>
          </a:extLst>
        </xdr:cNvPr>
        <xdr:cNvSpPr/>
      </xdr:nvSpPr>
      <xdr:spPr>
        <a:xfrm>
          <a:off x="6678707" y="10820400"/>
          <a:ext cx="900391" cy="911597"/>
        </a:xfrm>
        <a:prstGeom prst="ellipse">
          <a:avLst/>
        </a:prstGeom>
        <a:solidFill>
          <a:schemeClr val="bg1"/>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1"/>
        <a:lstStyle/>
        <a:p>
          <a:pPr algn="l"/>
          <a:r>
            <a:rPr kumimoji="1" lang="en-US" altLang="ja-JP" sz="6000">
              <a:solidFill>
                <a:sysClr val="windowText" lastClr="000000"/>
              </a:solidFill>
              <a:latin typeface="HGPｺﾞｼｯｸE" panose="020B0900000000000000" pitchFamily="50" charset="-128"/>
              <a:ea typeface="HGPｺﾞｼｯｸE" panose="020B0900000000000000" pitchFamily="50" charset="-128"/>
            </a:rPr>
            <a:t>2</a:t>
          </a:r>
          <a:endParaRPr kumimoji="1" lang="ja-JP" altLang="en-US" sz="6000">
            <a:solidFill>
              <a:sysClr val="windowText" lastClr="00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34</xdr:col>
      <xdr:colOff>114300</xdr:colOff>
      <xdr:row>107</xdr:row>
      <xdr:rowOff>34737</xdr:rowOff>
    </xdr:from>
    <xdr:to>
      <xdr:col>38</xdr:col>
      <xdr:colOff>338416</xdr:colOff>
      <xdr:row>111</xdr:row>
      <xdr:rowOff>177610</xdr:rowOff>
    </xdr:to>
    <xdr:sp macro="" textlink="">
      <xdr:nvSpPr>
        <xdr:cNvPr id="136" name="楕円 135">
          <a:extLst>
            <a:ext uri="{FF2B5EF4-FFF2-40B4-BE49-F238E27FC236}">
              <a16:creationId xmlns="" xmlns:a16="http://schemas.microsoft.com/office/drawing/2014/main" id="{00000000-0008-0000-0600-000093000000}"/>
            </a:ext>
          </a:extLst>
        </xdr:cNvPr>
        <xdr:cNvSpPr/>
      </xdr:nvSpPr>
      <xdr:spPr>
        <a:xfrm>
          <a:off x="6686550" y="22837587"/>
          <a:ext cx="900391" cy="904873"/>
        </a:xfrm>
        <a:prstGeom prst="ellipse">
          <a:avLst/>
        </a:prstGeom>
        <a:solidFill>
          <a:schemeClr val="bg1"/>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1"/>
        <a:lstStyle/>
        <a:p>
          <a:pPr algn="l"/>
          <a:r>
            <a:rPr kumimoji="1" lang="en-US" altLang="ja-JP" sz="6000">
              <a:solidFill>
                <a:sysClr val="windowText" lastClr="000000"/>
              </a:solidFill>
              <a:latin typeface="HGPｺﾞｼｯｸE" panose="020B0900000000000000" pitchFamily="50" charset="-128"/>
              <a:ea typeface="HGPｺﾞｼｯｸE" panose="020B0900000000000000" pitchFamily="50" charset="-128"/>
            </a:rPr>
            <a:t>3</a:t>
          </a:r>
          <a:endParaRPr kumimoji="1" lang="ja-JP" altLang="en-US" sz="6000">
            <a:solidFill>
              <a:sysClr val="windowText" lastClr="00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19</xdr:col>
      <xdr:colOff>9525</xdr:colOff>
      <xdr:row>7</xdr:row>
      <xdr:rowOff>95250</xdr:rowOff>
    </xdr:from>
    <xdr:to>
      <xdr:col>33</xdr:col>
      <xdr:colOff>152400</xdr:colOff>
      <xdr:row>11</xdr:row>
      <xdr:rowOff>19050</xdr:rowOff>
    </xdr:to>
    <xdr:sp macro="" textlink="">
      <xdr:nvSpPr>
        <xdr:cNvPr id="137" name="角丸四角形吹き出し 136">
          <a:extLst>
            <a:ext uri="{FF2B5EF4-FFF2-40B4-BE49-F238E27FC236}">
              <a16:creationId xmlns="" xmlns:a16="http://schemas.microsoft.com/office/drawing/2014/main" id="{00000000-0008-0000-0200-0000E5000000}"/>
            </a:ext>
          </a:extLst>
        </xdr:cNvPr>
        <xdr:cNvSpPr/>
      </xdr:nvSpPr>
      <xdr:spPr bwMode="auto">
        <a:xfrm>
          <a:off x="3724275" y="1162050"/>
          <a:ext cx="2809875" cy="695325"/>
        </a:xfrm>
        <a:prstGeom prst="wedgeRoundRectCallout">
          <a:avLst>
            <a:gd name="adj1" fmla="val -60737"/>
            <a:gd name="adj2" fmla="val 89583"/>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wrap="square" lIns="72000" tIns="0" rIns="0" bIns="0" spcCol="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提出前に、基本情報で入力した内容が正しく表示されているか確認</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17</xdr:col>
      <xdr:colOff>66674</xdr:colOff>
      <xdr:row>21</xdr:row>
      <xdr:rowOff>47625</xdr:rowOff>
    </xdr:from>
    <xdr:to>
      <xdr:col>30</xdr:col>
      <xdr:colOff>57149</xdr:colOff>
      <xdr:row>23</xdr:row>
      <xdr:rowOff>285750</xdr:rowOff>
    </xdr:to>
    <xdr:sp macro="" textlink="">
      <xdr:nvSpPr>
        <xdr:cNvPr id="138" name="角丸四角形吹き出し 137">
          <a:extLst>
            <a:ext uri="{FF2B5EF4-FFF2-40B4-BE49-F238E27FC236}">
              <a16:creationId xmlns="" xmlns:a16="http://schemas.microsoft.com/office/drawing/2014/main" id="{00000000-0008-0000-0200-0000C9000000}"/>
            </a:ext>
          </a:extLst>
        </xdr:cNvPr>
        <xdr:cNvSpPr/>
      </xdr:nvSpPr>
      <xdr:spPr bwMode="auto">
        <a:xfrm>
          <a:off x="3400424" y="3590925"/>
          <a:ext cx="2466975" cy="581025"/>
        </a:xfrm>
        <a:prstGeom prst="wedgeRoundRectCallout">
          <a:avLst>
            <a:gd name="adj1" fmla="val -19833"/>
            <a:gd name="adj2" fmla="val -86901"/>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wrap="square" lIns="72000" tIns="0" rIns="0" bIns="0" spcCol="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200" b="1">
              <a:latin typeface="+mn-ea"/>
              <a:ea typeface="+mn-ea"/>
            </a:rPr>
            <a:t> </a:t>
          </a:r>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算定している加算は〇、算定していないものは✕を選択する。</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38100</xdr:colOff>
      <xdr:row>52</xdr:row>
      <xdr:rowOff>114300</xdr:rowOff>
    </xdr:from>
    <xdr:to>
      <xdr:col>22</xdr:col>
      <xdr:colOff>167089</xdr:colOff>
      <xdr:row>54</xdr:row>
      <xdr:rowOff>147967</xdr:rowOff>
    </xdr:to>
    <xdr:sp macro="" textlink="">
      <xdr:nvSpPr>
        <xdr:cNvPr id="141" name="角丸四角形吹き出し 140">
          <a:extLst>
            <a:ext uri="{FF2B5EF4-FFF2-40B4-BE49-F238E27FC236}">
              <a16:creationId xmlns="" xmlns:a16="http://schemas.microsoft.com/office/drawing/2014/main" id="{00000000-0008-0000-0200-000001010000}"/>
            </a:ext>
          </a:extLst>
        </xdr:cNvPr>
        <xdr:cNvSpPr/>
      </xdr:nvSpPr>
      <xdr:spPr bwMode="auto">
        <a:xfrm>
          <a:off x="1276350" y="10934700"/>
          <a:ext cx="3176989" cy="414667"/>
        </a:xfrm>
        <a:prstGeom prst="wedgeRoundRectCallout">
          <a:avLst>
            <a:gd name="adj1" fmla="val -61285"/>
            <a:gd name="adj2" fmla="val -28030"/>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en-US" altLang="ja-JP" sz="1400" b="1">
              <a:latin typeface="HGPｺﾞｼｯｸM" panose="020B0600000000000000" pitchFamily="50" charset="-128"/>
              <a:ea typeface="HGPｺﾞｼｯｸM" panose="020B0600000000000000" pitchFamily="50" charset="-128"/>
            </a:rPr>
            <a:t>0</a:t>
          </a:r>
          <a:r>
            <a:rPr kumimoji="1" lang="ja-JP" altLang="en-US" sz="1400" b="1">
              <a:latin typeface="HGPｺﾞｼｯｸM" panose="020B0600000000000000" pitchFamily="50" charset="-128"/>
              <a:ea typeface="HGPｺﾞｼｯｸM" panose="020B0600000000000000" pitchFamily="50" charset="-128"/>
            </a:rPr>
            <a:t>人の場合は、当てはまるものにチェック</a:t>
          </a:r>
          <a:endParaRPr kumimoji="1" lang="en-US" altLang="ja-JP" sz="1400" b="1">
            <a:latin typeface="HGPｺﾞｼｯｸM" panose="020B0600000000000000" pitchFamily="50" charset="-128"/>
            <a:ea typeface="HGPｺﾞｼｯｸM" panose="020B0600000000000000" pitchFamily="50" charset="-128"/>
          </a:endParaRPr>
        </a:p>
      </xdr:txBody>
    </xdr:sp>
    <xdr:clientData/>
  </xdr:twoCellAnchor>
  <xdr:twoCellAnchor>
    <xdr:from>
      <xdr:col>14</xdr:col>
      <xdr:colOff>0</xdr:colOff>
      <xdr:row>68</xdr:row>
      <xdr:rowOff>47625</xdr:rowOff>
    </xdr:from>
    <xdr:to>
      <xdr:col>35</xdr:col>
      <xdr:colOff>157164</xdr:colOff>
      <xdr:row>71</xdr:row>
      <xdr:rowOff>147137</xdr:rowOff>
    </xdr:to>
    <xdr:sp macro="" textlink="">
      <xdr:nvSpPr>
        <xdr:cNvPr id="142" name="角丸四角形吹き出し 141">
          <a:extLst>
            <a:ext uri="{FF2B5EF4-FFF2-40B4-BE49-F238E27FC236}">
              <a16:creationId xmlns="" xmlns:a16="http://schemas.microsoft.com/office/drawing/2014/main" id="{00000000-0008-0000-0200-0000E8000000}"/>
            </a:ext>
          </a:extLst>
        </xdr:cNvPr>
        <xdr:cNvSpPr/>
      </xdr:nvSpPr>
      <xdr:spPr bwMode="auto">
        <a:xfrm>
          <a:off x="2762250" y="14201775"/>
          <a:ext cx="4157664" cy="556712"/>
        </a:xfrm>
        <a:prstGeom prst="wedgeRoundRectCallout">
          <a:avLst>
            <a:gd name="adj1" fmla="val -15006"/>
            <a:gd name="adj2" fmla="val -82731"/>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介護職員に賃金改善を実施する期間を記載</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（加算の算定期間・国保連からの入金期間ではない）</a:t>
          </a:r>
        </a:p>
      </xdr:txBody>
    </xdr:sp>
    <xdr:clientData/>
  </xdr:twoCellAnchor>
  <xdr:twoCellAnchor>
    <xdr:from>
      <xdr:col>7</xdr:col>
      <xdr:colOff>76200</xdr:colOff>
      <xdr:row>77</xdr:row>
      <xdr:rowOff>85725</xdr:rowOff>
    </xdr:from>
    <xdr:to>
      <xdr:col>38</xdr:col>
      <xdr:colOff>504825</xdr:colOff>
      <xdr:row>80</xdr:row>
      <xdr:rowOff>10085</xdr:rowOff>
    </xdr:to>
    <xdr:sp macro="" textlink="">
      <xdr:nvSpPr>
        <xdr:cNvPr id="143" name="角丸四角形吹き出し 142">
          <a:extLst>
            <a:ext uri="{FF2B5EF4-FFF2-40B4-BE49-F238E27FC236}">
              <a16:creationId xmlns="" xmlns:a16="http://schemas.microsoft.com/office/drawing/2014/main" id="{00000000-0008-0000-0200-0000C2000000}"/>
            </a:ext>
          </a:extLst>
        </xdr:cNvPr>
        <xdr:cNvSpPr/>
      </xdr:nvSpPr>
      <xdr:spPr bwMode="auto">
        <a:xfrm>
          <a:off x="1504950" y="16354425"/>
          <a:ext cx="6248400" cy="581585"/>
        </a:xfrm>
        <a:prstGeom prst="wedgeRoundRectCallout">
          <a:avLst>
            <a:gd name="adj1" fmla="val -55973"/>
            <a:gd name="adj2" fmla="val 33292"/>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処遇改善加算・ベースアップ加算：　全ての区分の中から１つ以上必要</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特定加算：　６つの区分ごとに、それぞれ１つ以上必要</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188769</xdr:colOff>
      <xdr:row>76</xdr:row>
      <xdr:rowOff>57150</xdr:rowOff>
    </xdr:from>
    <xdr:to>
      <xdr:col>3</xdr:col>
      <xdr:colOff>156781</xdr:colOff>
      <xdr:row>78</xdr:row>
      <xdr:rowOff>127848</xdr:rowOff>
    </xdr:to>
    <xdr:sp macro="" textlink="">
      <xdr:nvSpPr>
        <xdr:cNvPr id="144" name="角丸四角形 143">
          <a:extLst>
            <a:ext uri="{FF2B5EF4-FFF2-40B4-BE49-F238E27FC236}">
              <a16:creationId xmlns="" xmlns:a16="http://schemas.microsoft.com/office/drawing/2014/main" id="{00000000-0008-0000-0200-000004000000}"/>
            </a:ext>
          </a:extLst>
        </xdr:cNvPr>
        <xdr:cNvSpPr/>
      </xdr:nvSpPr>
      <xdr:spPr>
        <a:xfrm>
          <a:off x="379269" y="16154400"/>
          <a:ext cx="387112" cy="413598"/>
        </a:xfrm>
        <a:prstGeom prst="roundRect">
          <a:avLst/>
        </a:prstGeom>
        <a:solidFill>
          <a:schemeClr val="bg1"/>
        </a:solidFill>
        <a:ln>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FF00FF"/>
              </a:solidFill>
              <a:latin typeface="HGP創英角ﾎﾟｯﾌﾟ体" panose="040B0A00000000000000" pitchFamily="50" charset="-128"/>
              <a:ea typeface="HGP創英角ﾎﾟｯﾌﾟ体" panose="040B0A00000000000000" pitchFamily="50" charset="-128"/>
            </a:rPr>
            <a:t>1</a:t>
          </a:r>
          <a:endParaRPr kumimoji="1" lang="ja-JP" altLang="en-US" sz="2000">
            <a:solidFill>
              <a:srgbClr val="FF00FF"/>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188767</xdr:colOff>
      <xdr:row>80</xdr:row>
      <xdr:rowOff>48541</xdr:rowOff>
    </xdr:from>
    <xdr:to>
      <xdr:col>3</xdr:col>
      <xdr:colOff>156779</xdr:colOff>
      <xdr:row>82</xdr:row>
      <xdr:rowOff>119239</xdr:rowOff>
    </xdr:to>
    <xdr:sp macro="" textlink="">
      <xdr:nvSpPr>
        <xdr:cNvPr id="145" name="角丸四角形 144">
          <a:extLst>
            <a:ext uri="{FF2B5EF4-FFF2-40B4-BE49-F238E27FC236}">
              <a16:creationId xmlns="" xmlns:a16="http://schemas.microsoft.com/office/drawing/2014/main" id="{00000000-0008-0000-0200-000006010000}"/>
            </a:ext>
          </a:extLst>
        </xdr:cNvPr>
        <xdr:cNvSpPr/>
      </xdr:nvSpPr>
      <xdr:spPr>
        <a:xfrm>
          <a:off x="379267" y="16974466"/>
          <a:ext cx="387112" cy="413598"/>
        </a:xfrm>
        <a:prstGeom prst="roundRect">
          <a:avLst/>
        </a:prstGeom>
        <a:solidFill>
          <a:schemeClr val="bg1"/>
        </a:solidFill>
        <a:ln>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FF00FF"/>
              </a:solidFill>
              <a:latin typeface="HGP創英角ﾎﾟｯﾌﾟ体" panose="040B0A00000000000000" pitchFamily="50" charset="-128"/>
              <a:ea typeface="HGP創英角ﾎﾟｯﾌﾟ体" panose="040B0A00000000000000" pitchFamily="50" charset="-128"/>
            </a:rPr>
            <a:t>2</a:t>
          </a:r>
          <a:endParaRPr kumimoji="1" lang="ja-JP" altLang="en-US" sz="2000">
            <a:solidFill>
              <a:srgbClr val="FF00FF"/>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182655</xdr:colOff>
      <xdr:row>84</xdr:row>
      <xdr:rowOff>172570</xdr:rowOff>
    </xdr:from>
    <xdr:to>
      <xdr:col>3</xdr:col>
      <xdr:colOff>145573</xdr:colOff>
      <xdr:row>86</xdr:row>
      <xdr:rowOff>126930</xdr:rowOff>
    </xdr:to>
    <xdr:sp macro="" textlink="">
      <xdr:nvSpPr>
        <xdr:cNvPr id="146" name="角丸四角形 145">
          <a:extLst>
            <a:ext uri="{FF2B5EF4-FFF2-40B4-BE49-F238E27FC236}">
              <a16:creationId xmlns="" xmlns:a16="http://schemas.microsoft.com/office/drawing/2014/main" id="{00000000-0008-0000-0200-000007010000}"/>
            </a:ext>
          </a:extLst>
        </xdr:cNvPr>
        <xdr:cNvSpPr/>
      </xdr:nvSpPr>
      <xdr:spPr>
        <a:xfrm>
          <a:off x="373155" y="17812870"/>
          <a:ext cx="382018" cy="411560"/>
        </a:xfrm>
        <a:prstGeom prst="roundRect">
          <a:avLst/>
        </a:prstGeom>
        <a:solidFill>
          <a:schemeClr val="bg1"/>
        </a:solidFill>
        <a:ln>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FF00FF"/>
              </a:solidFill>
              <a:latin typeface="HGP創英角ﾎﾟｯﾌﾟ体" panose="040B0A00000000000000" pitchFamily="50" charset="-128"/>
              <a:ea typeface="HGP創英角ﾎﾟｯﾌﾟ体" panose="040B0A00000000000000" pitchFamily="50" charset="-128"/>
            </a:rPr>
            <a:t>3</a:t>
          </a:r>
          <a:endParaRPr kumimoji="1" lang="ja-JP" altLang="en-US" sz="2000">
            <a:solidFill>
              <a:srgbClr val="FF00FF"/>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171450</xdr:colOff>
      <xdr:row>88</xdr:row>
      <xdr:rowOff>24244</xdr:rowOff>
    </xdr:from>
    <xdr:to>
      <xdr:col>3</xdr:col>
      <xdr:colOff>134368</xdr:colOff>
      <xdr:row>90</xdr:row>
      <xdr:rowOff>75892</xdr:rowOff>
    </xdr:to>
    <xdr:sp macro="" textlink="">
      <xdr:nvSpPr>
        <xdr:cNvPr id="147" name="角丸四角形 146">
          <a:extLst>
            <a:ext uri="{FF2B5EF4-FFF2-40B4-BE49-F238E27FC236}">
              <a16:creationId xmlns="" xmlns:a16="http://schemas.microsoft.com/office/drawing/2014/main" id="{00000000-0008-0000-0200-000008010000}"/>
            </a:ext>
          </a:extLst>
        </xdr:cNvPr>
        <xdr:cNvSpPr/>
      </xdr:nvSpPr>
      <xdr:spPr>
        <a:xfrm>
          <a:off x="361950" y="18578944"/>
          <a:ext cx="382018" cy="413598"/>
        </a:xfrm>
        <a:prstGeom prst="roundRect">
          <a:avLst/>
        </a:prstGeom>
        <a:solidFill>
          <a:schemeClr val="bg1"/>
        </a:solidFill>
        <a:ln>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FF00FF"/>
              </a:solidFill>
              <a:latin typeface="HGP創英角ﾎﾟｯﾌﾟ体" panose="040B0A00000000000000" pitchFamily="50" charset="-128"/>
              <a:ea typeface="HGP創英角ﾎﾟｯﾌﾟ体" panose="040B0A00000000000000" pitchFamily="50" charset="-128"/>
            </a:rPr>
            <a:t>4</a:t>
          </a:r>
          <a:endParaRPr kumimoji="1" lang="ja-JP" altLang="en-US" sz="2000">
            <a:solidFill>
              <a:srgbClr val="FF00FF"/>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159123</xdr:colOff>
      <xdr:row>95</xdr:row>
      <xdr:rowOff>164472</xdr:rowOff>
    </xdr:from>
    <xdr:to>
      <xdr:col>3</xdr:col>
      <xdr:colOff>122041</xdr:colOff>
      <xdr:row>98</xdr:row>
      <xdr:rowOff>63720</xdr:rowOff>
    </xdr:to>
    <xdr:sp macro="" textlink="">
      <xdr:nvSpPr>
        <xdr:cNvPr id="148" name="角丸四角形 147">
          <a:extLst>
            <a:ext uri="{FF2B5EF4-FFF2-40B4-BE49-F238E27FC236}">
              <a16:creationId xmlns="" xmlns:a16="http://schemas.microsoft.com/office/drawing/2014/main" id="{00000000-0008-0000-0200-000009010000}"/>
            </a:ext>
          </a:extLst>
        </xdr:cNvPr>
        <xdr:cNvSpPr/>
      </xdr:nvSpPr>
      <xdr:spPr>
        <a:xfrm>
          <a:off x="349623" y="20062197"/>
          <a:ext cx="382018" cy="413598"/>
        </a:xfrm>
        <a:prstGeom prst="roundRect">
          <a:avLst/>
        </a:prstGeom>
        <a:solidFill>
          <a:schemeClr val="bg1"/>
        </a:solidFill>
        <a:ln>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FF00FF"/>
              </a:solidFill>
              <a:latin typeface="HGP創英角ﾎﾟｯﾌﾟ体" panose="040B0A00000000000000" pitchFamily="50" charset="-128"/>
              <a:ea typeface="HGP創英角ﾎﾟｯﾌﾟ体" panose="040B0A00000000000000" pitchFamily="50" charset="-128"/>
            </a:rPr>
            <a:t>6</a:t>
          </a:r>
          <a:endParaRPr kumimoji="1" lang="ja-JP" altLang="en-US" sz="2000">
            <a:solidFill>
              <a:srgbClr val="FF00FF"/>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177562</xdr:colOff>
      <xdr:row>92</xdr:row>
      <xdr:rowOff>106812</xdr:rowOff>
    </xdr:from>
    <xdr:to>
      <xdr:col>3</xdr:col>
      <xdr:colOff>145574</xdr:colOff>
      <xdr:row>94</xdr:row>
      <xdr:rowOff>67998</xdr:rowOff>
    </xdr:to>
    <xdr:sp macro="" textlink="">
      <xdr:nvSpPr>
        <xdr:cNvPr id="149" name="角丸四角形 148">
          <a:extLst>
            <a:ext uri="{FF2B5EF4-FFF2-40B4-BE49-F238E27FC236}">
              <a16:creationId xmlns="" xmlns:a16="http://schemas.microsoft.com/office/drawing/2014/main" id="{00000000-0008-0000-0200-00000A010000}"/>
            </a:ext>
          </a:extLst>
        </xdr:cNvPr>
        <xdr:cNvSpPr/>
      </xdr:nvSpPr>
      <xdr:spPr>
        <a:xfrm>
          <a:off x="368062" y="19394937"/>
          <a:ext cx="387112" cy="399336"/>
        </a:xfrm>
        <a:prstGeom prst="roundRect">
          <a:avLst/>
        </a:prstGeom>
        <a:solidFill>
          <a:schemeClr val="bg1"/>
        </a:solidFill>
        <a:ln>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FF00FF"/>
              </a:solidFill>
              <a:latin typeface="HGP創英角ﾎﾟｯﾌﾟ体" panose="040B0A00000000000000" pitchFamily="50" charset="-128"/>
              <a:ea typeface="HGP創英角ﾎﾟｯﾌﾟ体" panose="040B0A00000000000000" pitchFamily="50" charset="-128"/>
            </a:rPr>
            <a:t>5</a:t>
          </a:r>
          <a:endParaRPr kumimoji="1" lang="ja-JP" altLang="en-US" sz="2000">
            <a:solidFill>
              <a:srgbClr val="FF00FF"/>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20</xdr:col>
      <xdr:colOff>161925</xdr:colOff>
      <xdr:row>94</xdr:row>
      <xdr:rowOff>161925</xdr:rowOff>
    </xdr:from>
    <xdr:to>
      <xdr:col>32</xdr:col>
      <xdr:colOff>8964</xdr:colOff>
      <xdr:row>98</xdr:row>
      <xdr:rowOff>106659</xdr:rowOff>
    </xdr:to>
    <xdr:sp macro="" textlink="">
      <xdr:nvSpPr>
        <xdr:cNvPr id="150" name="角丸四角形吹き出し 149">
          <a:extLst>
            <a:ext uri="{FF2B5EF4-FFF2-40B4-BE49-F238E27FC236}">
              <a16:creationId xmlns="" xmlns:a16="http://schemas.microsoft.com/office/drawing/2014/main" id="{00000000-0008-0000-0200-00000B010000}"/>
            </a:ext>
          </a:extLst>
        </xdr:cNvPr>
        <xdr:cNvSpPr/>
      </xdr:nvSpPr>
      <xdr:spPr bwMode="auto">
        <a:xfrm>
          <a:off x="4067175" y="19888200"/>
          <a:ext cx="2133039" cy="630534"/>
        </a:xfrm>
        <a:prstGeom prst="wedgeRoundRectCallout">
          <a:avLst>
            <a:gd name="adj1" fmla="val 57747"/>
            <a:gd name="adj2" fmla="val 41912"/>
            <a:gd name="adj3" fmla="val 16667"/>
          </a:avLst>
        </a:prstGeom>
        <a:solidFill>
          <a:srgbClr val="FFCCCC"/>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昨年度と変更がない場合、</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「変更なし」にチェック</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8</xdr:col>
      <xdr:colOff>161925</xdr:colOff>
      <xdr:row>105</xdr:row>
      <xdr:rowOff>238125</xdr:rowOff>
    </xdr:from>
    <xdr:to>
      <xdr:col>28</xdr:col>
      <xdr:colOff>96148</xdr:colOff>
      <xdr:row>108</xdr:row>
      <xdr:rowOff>187037</xdr:rowOff>
    </xdr:to>
    <xdr:sp macro="" textlink="">
      <xdr:nvSpPr>
        <xdr:cNvPr id="151" name="角丸四角形吹き出し 150">
          <a:extLst>
            <a:ext uri="{FF2B5EF4-FFF2-40B4-BE49-F238E27FC236}">
              <a16:creationId xmlns="" xmlns:a16="http://schemas.microsoft.com/office/drawing/2014/main" id="{00000000-0008-0000-0200-0000CC000000}"/>
            </a:ext>
          </a:extLst>
        </xdr:cNvPr>
        <xdr:cNvSpPr/>
      </xdr:nvSpPr>
      <xdr:spPr bwMode="auto">
        <a:xfrm>
          <a:off x="1781175" y="22631400"/>
          <a:ext cx="3744223" cy="453737"/>
        </a:xfrm>
        <a:prstGeom prst="wedgeRoundRectCallout">
          <a:avLst>
            <a:gd name="adj1" fmla="val -27888"/>
            <a:gd name="adj2" fmla="val 77775"/>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提出日、法人名、代表の職名、代表者名を記入</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95250</xdr:colOff>
      <xdr:row>69</xdr:row>
      <xdr:rowOff>0</xdr:rowOff>
    </xdr:from>
    <xdr:to>
      <xdr:col>11</xdr:col>
      <xdr:colOff>104775</xdr:colOff>
      <xdr:row>72</xdr:row>
      <xdr:rowOff>390526</xdr:rowOff>
    </xdr:to>
    <xdr:sp macro="" textlink="">
      <xdr:nvSpPr>
        <xdr:cNvPr id="152" name="角丸四角形吹き出し 151">
          <a:extLst>
            <a:ext uri="{FF2B5EF4-FFF2-40B4-BE49-F238E27FC236}">
              <a16:creationId xmlns="" xmlns:a16="http://schemas.microsoft.com/office/drawing/2014/main" id="{00000000-0008-0000-0600-00004E000000}"/>
            </a:ext>
          </a:extLst>
        </xdr:cNvPr>
        <xdr:cNvSpPr/>
      </xdr:nvSpPr>
      <xdr:spPr bwMode="auto">
        <a:xfrm>
          <a:off x="285750" y="14325600"/>
          <a:ext cx="2009775" cy="866776"/>
        </a:xfrm>
        <a:prstGeom prst="wedgeRoundRectCallout">
          <a:avLst>
            <a:gd name="adj1" fmla="val 50051"/>
            <a:gd name="adj2" fmla="val -19791"/>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en-US" altLang="ja-JP" sz="1200" b="1">
              <a:latin typeface="HGPｺﾞｼｯｸM" panose="020B0600000000000000" pitchFamily="50" charset="-128"/>
              <a:ea typeface="HGPｺﾞｼｯｸM" panose="020B0600000000000000" pitchFamily="50" charset="-128"/>
            </a:rPr>
            <a:t>3-2</a:t>
          </a:r>
          <a:r>
            <a:rPr kumimoji="1" lang="ja-JP" altLang="en-US" sz="1200" b="1">
              <a:latin typeface="HGPｺﾞｼｯｸM" panose="020B0600000000000000" pitchFamily="50" charset="-128"/>
              <a:ea typeface="HGPｺﾞｼｯｸM" panose="020B0600000000000000" pitchFamily="50" charset="-128"/>
            </a:rPr>
            <a:t>・</a:t>
          </a:r>
          <a:r>
            <a:rPr kumimoji="1" lang="en-US" altLang="ja-JP" sz="1200" b="1">
              <a:latin typeface="HGPｺﾞｼｯｸM" panose="020B0600000000000000" pitchFamily="50" charset="-128"/>
              <a:ea typeface="HGPｺﾞｼｯｸM" panose="020B0600000000000000" pitchFamily="50" charset="-128"/>
            </a:rPr>
            <a:t>3-3</a:t>
          </a:r>
          <a:r>
            <a:rPr kumimoji="1" lang="ja-JP" altLang="en-US" sz="1200" b="1">
              <a:latin typeface="HGPｺﾞｼｯｸM" panose="020B0600000000000000" pitchFamily="50" charset="-128"/>
              <a:ea typeface="HGPｺﾞｼｯｸM" panose="020B0600000000000000" pitchFamily="50" charset="-128"/>
            </a:rPr>
            <a:t>から反映される。</a:t>
          </a:r>
          <a:endParaRPr kumimoji="1" lang="en-US" altLang="ja-JP" sz="1200" b="1">
            <a:latin typeface="HGPｺﾞｼｯｸM" panose="020B0600000000000000" pitchFamily="50" charset="-128"/>
            <a:ea typeface="HGPｺﾞｼｯｸM" panose="020B0600000000000000" pitchFamily="50" charset="-128"/>
          </a:endParaRPr>
        </a:p>
        <a:p>
          <a:pPr lvl="0" algn="l"/>
          <a:r>
            <a:rPr kumimoji="1" lang="en-US" altLang="ja-JP" sz="1200" b="1">
              <a:latin typeface="HGPｺﾞｼｯｸM" panose="020B0600000000000000" pitchFamily="50" charset="-128"/>
              <a:ea typeface="HGPｺﾞｼｯｸM" panose="020B0600000000000000" pitchFamily="50" charset="-128"/>
            </a:rPr>
            <a:t>3-2</a:t>
          </a:r>
          <a:r>
            <a:rPr kumimoji="1" lang="ja-JP" altLang="en-US" sz="1200" b="1">
              <a:latin typeface="HGPｺﾞｼｯｸM" panose="020B0600000000000000" pitchFamily="50" charset="-128"/>
              <a:ea typeface="HGPｺﾞｼｯｸM" panose="020B0600000000000000" pitchFamily="50" charset="-128"/>
            </a:rPr>
            <a:t>・</a:t>
          </a:r>
          <a:r>
            <a:rPr kumimoji="1" lang="en-US" altLang="ja-JP" sz="1200" b="1">
              <a:latin typeface="HGPｺﾞｼｯｸM" panose="020B0600000000000000" pitchFamily="50" charset="-128"/>
              <a:ea typeface="HGPｺﾞｼｯｸM" panose="020B0600000000000000" pitchFamily="50" charset="-128"/>
            </a:rPr>
            <a:t>3-3</a:t>
          </a:r>
          <a:r>
            <a:rPr kumimoji="1" lang="ja-JP" altLang="en-US" sz="1200" b="1">
              <a:latin typeface="HGPｺﾞｼｯｸM" panose="020B0600000000000000" pitchFamily="50" charset="-128"/>
              <a:ea typeface="HGPｺﾞｼｯｸM" panose="020B0600000000000000" pitchFamily="50" charset="-128"/>
            </a:rPr>
            <a:t>は色枠のみ記入。</a:t>
          </a:r>
          <a:endParaRPr kumimoji="1" lang="en-US" altLang="ja-JP" sz="1200" b="1">
            <a:latin typeface="HGPｺﾞｼｯｸM" panose="020B0600000000000000" pitchFamily="50" charset="-128"/>
            <a:ea typeface="HGPｺﾞｼｯｸM" panose="020B0600000000000000" pitchFamily="50" charset="-128"/>
          </a:endParaRPr>
        </a:p>
        <a:p>
          <a:pPr lvl="0" algn="l"/>
          <a:r>
            <a:rPr kumimoji="1" lang="ja-JP" altLang="en-US" sz="1200" b="1">
              <a:latin typeface="HGPｺﾞｼｯｸM" panose="020B0600000000000000" pitchFamily="50" charset="-128"/>
              <a:ea typeface="HGPｺﾞｼｯｸM" panose="020B0600000000000000" pitchFamily="50" charset="-128"/>
            </a:rPr>
            <a:t>自動計算になっているため</a:t>
          </a:r>
          <a:endParaRPr kumimoji="1" lang="en-US" altLang="ja-JP" sz="1200" b="1">
            <a:latin typeface="HGPｺﾞｼｯｸM" panose="020B0600000000000000" pitchFamily="50" charset="-128"/>
            <a:ea typeface="HGPｺﾞｼｯｸM" panose="020B0600000000000000" pitchFamily="50" charset="-128"/>
          </a:endParaRPr>
        </a:p>
        <a:p>
          <a:pPr lvl="0" algn="l"/>
          <a:r>
            <a:rPr kumimoji="1" lang="ja-JP" altLang="en-US" sz="1200" b="1">
              <a:latin typeface="HGPｺﾞｼｯｸM" panose="020B0600000000000000" pitchFamily="50" charset="-128"/>
              <a:ea typeface="HGPｺﾞｼｯｸM" panose="020B0600000000000000" pitchFamily="50" charset="-128"/>
            </a:rPr>
            <a:t>変更や削除しないよう注意</a:t>
          </a:r>
          <a:r>
            <a:rPr kumimoji="1" lang="en-US" altLang="ja-JP" sz="1200" b="1">
              <a:latin typeface="HGPｺﾞｼｯｸM" panose="020B0600000000000000" pitchFamily="50" charset="-128"/>
              <a:ea typeface="HGPｺﾞｼｯｸM" panose="020B0600000000000000" pitchFamily="50" charset="-128"/>
            </a:rPr>
            <a:t>‼</a:t>
          </a:r>
        </a:p>
      </xdr:txBody>
    </xdr:sp>
    <xdr:clientData/>
  </xdr:twoCellAnchor>
  <xdr:twoCellAnchor>
    <xdr:from>
      <xdr:col>0</xdr:col>
      <xdr:colOff>28575</xdr:colOff>
      <xdr:row>23</xdr:row>
      <xdr:rowOff>152400</xdr:rowOff>
    </xdr:from>
    <xdr:to>
      <xdr:col>16</xdr:col>
      <xdr:colOff>111498</xdr:colOff>
      <xdr:row>26</xdr:row>
      <xdr:rowOff>85726</xdr:rowOff>
    </xdr:to>
    <xdr:sp macro="" textlink="">
      <xdr:nvSpPr>
        <xdr:cNvPr id="153" name="角丸四角形吹き出し 152">
          <a:extLst>
            <a:ext uri="{FF2B5EF4-FFF2-40B4-BE49-F238E27FC236}">
              <a16:creationId xmlns="" xmlns:a16="http://schemas.microsoft.com/office/drawing/2014/main" id="{00000000-0008-0000-0200-0000A7000000}"/>
            </a:ext>
          </a:extLst>
        </xdr:cNvPr>
        <xdr:cNvSpPr/>
      </xdr:nvSpPr>
      <xdr:spPr bwMode="auto">
        <a:xfrm>
          <a:off x="28575" y="4038600"/>
          <a:ext cx="3226173" cy="1419226"/>
        </a:xfrm>
        <a:prstGeom prst="wedgeRoundRectCallout">
          <a:avLst>
            <a:gd name="adj1" fmla="val 46234"/>
            <a:gd name="adj2" fmla="val 66077"/>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wrap="square" lIns="72000" tIns="0" rIns="0" bIns="0" spcCol="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800" b="1" kern="1200">
              <a:solidFill>
                <a:srgbClr val="FF0000"/>
              </a:solidFill>
              <a:effectLst/>
              <a:latin typeface="+mn-lt"/>
              <a:ea typeface="+mn-ea"/>
              <a:cs typeface="+mn-cs"/>
            </a:rPr>
            <a:t>注意</a:t>
          </a:r>
          <a:r>
            <a:rPr kumimoji="1" lang="en-US" altLang="ja-JP" sz="1800" b="1" kern="1200">
              <a:solidFill>
                <a:srgbClr val="FF0000"/>
              </a:solidFill>
              <a:effectLst/>
              <a:latin typeface="+mn-lt"/>
              <a:ea typeface="+mn-ea"/>
              <a:cs typeface="+mn-cs"/>
            </a:rPr>
            <a:t>‼</a:t>
          </a:r>
          <a:r>
            <a:rPr kumimoji="1" lang="ja-JP" altLang="ja-JP" sz="1800" b="1" kern="1200">
              <a:solidFill>
                <a:srgbClr val="FF0000"/>
              </a:solidFill>
              <a:effectLst/>
              <a:latin typeface="+mn-lt"/>
              <a:ea typeface="+mn-ea"/>
              <a:cs typeface="+mn-cs"/>
            </a:rPr>
            <a:t> 白枠には</a:t>
          </a:r>
          <a:r>
            <a:rPr kumimoji="1" lang="ja-JP" altLang="en-US" sz="1800" b="1" kern="1200">
              <a:solidFill>
                <a:srgbClr val="FF0000"/>
              </a:solidFill>
              <a:effectLst/>
              <a:latin typeface="+mn-lt"/>
              <a:ea typeface="+mn-ea"/>
              <a:cs typeface="+mn-cs"/>
            </a:rPr>
            <a:t>入力</a:t>
          </a:r>
          <a:r>
            <a:rPr kumimoji="1" lang="ja-JP" altLang="ja-JP" sz="1800" b="1" kern="1200">
              <a:solidFill>
                <a:srgbClr val="FF0000"/>
              </a:solidFill>
              <a:effectLst/>
              <a:latin typeface="+mn-lt"/>
              <a:ea typeface="+mn-ea"/>
              <a:cs typeface="+mn-cs"/>
            </a:rPr>
            <a:t>しない</a:t>
          </a:r>
          <a:endParaRPr kumimoji="1" lang="en-US" altLang="ja-JP" sz="1400" b="1">
            <a:solidFill>
              <a:srgbClr val="FF0000"/>
            </a:solidFill>
            <a:latin typeface="HGPｺﾞｼｯｸM" panose="020B0600000000000000" pitchFamily="50" charset="-128"/>
            <a:ea typeface="HGPｺﾞｼｯｸM" panose="020B0600000000000000" pitchFamily="50" charset="-128"/>
          </a:endParaRPr>
        </a:p>
        <a:p>
          <a:pPr lvl="0" algn="l"/>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訂正する時は、</a:t>
          </a:r>
          <a:r>
            <a:rPr kumimoji="1" lang="en-US" altLang="ja-JP" sz="1400" b="1">
              <a:solidFill>
                <a:sysClr val="windowText" lastClr="000000"/>
              </a:solidFill>
              <a:latin typeface="HGPｺﾞｼｯｸM" panose="020B0600000000000000" pitchFamily="50" charset="-128"/>
              <a:ea typeface="HGPｺﾞｼｯｸM" panose="020B0600000000000000" pitchFamily="50" charset="-128"/>
            </a:rPr>
            <a:t>3-2</a:t>
          </a:r>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a:t>
          </a:r>
          <a:r>
            <a:rPr kumimoji="1" lang="en-US" altLang="ja-JP" sz="1400" b="1">
              <a:solidFill>
                <a:sysClr val="windowText" lastClr="000000"/>
              </a:solidFill>
              <a:latin typeface="HGPｺﾞｼｯｸM" panose="020B0600000000000000" pitchFamily="50" charset="-128"/>
              <a:ea typeface="HGPｺﾞｼｯｸM" panose="020B0600000000000000" pitchFamily="50" charset="-128"/>
            </a:rPr>
            <a:t>3-3</a:t>
          </a:r>
          <a:r>
            <a:rPr kumimoji="1" lang="ja-JP" altLang="en-US" sz="1400" b="1">
              <a:solidFill>
                <a:sysClr val="windowText" lastClr="000000"/>
              </a:solidFill>
              <a:latin typeface="HGPｺﾞｼｯｸM" panose="020B0600000000000000" pitchFamily="50" charset="-128"/>
              <a:ea typeface="HGPｺﾞｼｯｸM" panose="020B0600000000000000" pitchFamily="50" charset="-128"/>
            </a:rPr>
            <a:t>の色付きセルに戻る。訂正内容が本欄に反映されているかを確認する。</a:t>
          </a:r>
          <a:endParaRPr kumimoji="1" lang="en-US" altLang="ja-JP"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0</xdr:colOff>
      <xdr:row>61</xdr:row>
      <xdr:rowOff>76200</xdr:rowOff>
    </xdr:from>
    <xdr:to>
      <xdr:col>10</xdr:col>
      <xdr:colOff>114300</xdr:colOff>
      <xdr:row>66</xdr:row>
      <xdr:rowOff>9526</xdr:rowOff>
    </xdr:to>
    <xdr:sp macro="" textlink="">
      <xdr:nvSpPr>
        <xdr:cNvPr id="154" name="角丸四角形吹き出し 153">
          <a:extLst>
            <a:ext uri="{FF2B5EF4-FFF2-40B4-BE49-F238E27FC236}">
              <a16:creationId xmlns="" xmlns:a16="http://schemas.microsoft.com/office/drawing/2014/main" id="{00000000-0008-0000-0200-0000A7000000}"/>
            </a:ext>
          </a:extLst>
        </xdr:cNvPr>
        <xdr:cNvSpPr/>
      </xdr:nvSpPr>
      <xdr:spPr bwMode="auto">
        <a:xfrm>
          <a:off x="0" y="12553950"/>
          <a:ext cx="2114550" cy="1266826"/>
        </a:xfrm>
        <a:prstGeom prst="wedgeRoundRectCallout">
          <a:avLst>
            <a:gd name="adj1" fmla="val 74612"/>
            <a:gd name="adj2" fmla="val -57230"/>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wrap="square" lIns="72000" tIns="0" rIns="0" bIns="0" spcCol="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200" b="1" kern="1200">
              <a:solidFill>
                <a:srgbClr val="FF0000"/>
              </a:solidFill>
              <a:effectLst/>
              <a:latin typeface="+mn-lt"/>
              <a:ea typeface="+mn-ea"/>
              <a:cs typeface="+mn-cs"/>
            </a:rPr>
            <a:t>注意</a:t>
          </a:r>
          <a:r>
            <a:rPr kumimoji="1" lang="en-US" altLang="ja-JP" sz="1200" b="1" kern="1200">
              <a:solidFill>
                <a:srgbClr val="FF0000"/>
              </a:solidFill>
              <a:effectLst/>
              <a:latin typeface="+mn-lt"/>
              <a:ea typeface="+mn-ea"/>
              <a:cs typeface="+mn-cs"/>
            </a:rPr>
            <a:t>‼</a:t>
          </a:r>
          <a:r>
            <a:rPr kumimoji="1" lang="ja-JP" altLang="ja-JP" sz="1200" b="1" kern="1200">
              <a:solidFill>
                <a:srgbClr val="FF0000"/>
              </a:solidFill>
              <a:effectLst/>
              <a:latin typeface="+mn-lt"/>
              <a:ea typeface="+mn-ea"/>
              <a:cs typeface="+mn-cs"/>
            </a:rPr>
            <a:t> 白枠には</a:t>
          </a:r>
          <a:r>
            <a:rPr kumimoji="1" lang="ja-JP" altLang="en-US" sz="1200" b="1" kern="1200">
              <a:solidFill>
                <a:srgbClr val="FF0000"/>
              </a:solidFill>
              <a:effectLst/>
              <a:latin typeface="+mn-lt"/>
              <a:ea typeface="+mn-ea"/>
              <a:cs typeface="+mn-cs"/>
            </a:rPr>
            <a:t>入力</a:t>
          </a:r>
          <a:r>
            <a:rPr kumimoji="1" lang="ja-JP" altLang="ja-JP" sz="1200" b="1" kern="1200">
              <a:solidFill>
                <a:srgbClr val="FF0000"/>
              </a:solidFill>
              <a:effectLst/>
              <a:latin typeface="+mn-lt"/>
              <a:ea typeface="+mn-ea"/>
              <a:cs typeface="+mn-cs"/>
            </a:rPr>
            <a:t>しない</a:t>
          </a:r>
          <a:endParaRPr kumimoji="1" lang="en-US" altLang="ja-JP" sz="1200" b="1">
            <a:solidFill>
              <a:srgbClr val="FF0000"/>
            </a:solidFill>
            <a:latin typeface="HGPｺﾞｼｯｸM" panose="020B0600000000000000" pitchFamily="50" charset="-128"/>
            <a:ea typeface="HGPｺﾞｼｯｸM" panose="020B0600000000000000" pitchFamily="50" charset="-128"/>
          </a:endParaRPr>
        </a:p>
        <a:p>
          <a:pPr lvl="0" algn="l"/>
          <a:r>
            <a:rPr kumimoji="1" lang="ja-JP" altLang="en-US" sz="1200" b="1">
              <a:solidFill>
                <a:sysClr val="windowText" lastClr="000000"/>
              </a:solidFill>
              <a:latin typeface="HGPｺﾞｼｯｸM" panose="020B0600000000000000" pitchFamily="50" charset="-128"/>
              <a:ea typeface="HGPｺﾞｼｯｸM" panose="020B0600000000000000" pitchFamily="50" charset="-128"/>
            </a:rPr>
            <a:t>訂正する時は、</a:t>
          </a:r>
          <a:r>
            <a:rPr kumimoji="1" lang="en-US" altLang="ja-JP" sz="1200" b="1">
              <a:solidFill>
                <a:sysClr val="windowText" lastClr="000000"/>
              </a:solidFill>
              <a:latin typeface="HGPｺﾞｼｯｸM" panose="020B0600000000000000" pitchFamily="50" charset="-128"/>
              <a:ea typeface="HGPｺﾞｼｯｸM" panose="020B0600000000000000" pitchFamily="50" charset="-128"/>
            </a:rPr>
            <a:t>3-2</a:t>
          </a:r>
          <a:r>
            <a:rPr kumimoji="1" lang="ja-JP" altLang="en-US" sz="1200" b="1">
              <a:solidFill>
                <a:sysClr val="windowText" lastClr="000000"/>
              </a:solidFill>
              <a:latin typeface="HGPｺﾞｼｯｸM" panose="020B0600000000000000" pitchFamily="50" charset="-128"/>
              <a:ea typeface="HGPｺﾞｼｯｸM" panose="020B0600000000000000" pitchFamily="50" charset="-128"/>
            </a:rPr>
            <a:t>・</a:t>
          </a:r>
          <a:r>
            <a:rPr kumimoji="1" lang="en-US" altLang="ja-JP" sz="1200" b="1">
              <a:solidFill>
                <a:sysClr val="windowText" lastClr="000000"/>
              </a:solidFill>
              <a:latin typeface="HGPｺﾞｼｯｸM" panose="020B0600000000000000" pitchFamily="50" charset="-128"/>
              <a:ea typeface="HGPｺﾞｼｯｸM" panose="020B0600000000000000" pitchFamily="50" charset="-128"/>
            </a:rPr>
            <a:t>3-3</a:t>
          </a:r>
          <a:r>
            <a:rPr kumimoji="1" lang="ja-JP" altLang="en-US" sz="1200" b="1">
              <a:solidFill>
                <a:sysClr val="windowText" lastClr="000000"/>
              </a:solidFill>
              <a:latin typeface="HGPｺﾞｼｯｸM" panose="020B0600000000000000" pitchFamily="50" charset="-128"/>
              <a:ea typeface="HGPｺﾞｼｯｸM" panose="020B0600000000000000" pitchFamily="50" charset="-128"/>
            </a:rPr>
            <a:t>の色付きセルに戻る。訂正内容が本欄に反映されているかを確認する。</a:t>
          </a:r>
          <a:endParaRPr kumimoji="1" lang="en-US" altLang="ja-JP" sz="12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29</xdr:col>
      <xdr:colOff>57150</xdr:colOff>
      <xdr:row>35</xdr:row>
      <xdr:rowOff>47625</xdr:rowOff>
    </xdr:from>
    <xdr:to>
      <xdr:col>38</xdr:col>
      <xdr:colOff>542925</xdr:colOff>
      <xdr:row>42</xdr:row>
      <xdr:rowOff>171451</xdr:rowOff>
    </xdr:to>
    <xdr:sp macro="" textlink="">
      <xdr:nvSpPr>
        <xdr:cNvPr id="155" name="角丸四角形吹き出し 154">
          <a:extLst>
            <a:ext uri="{FF2B5EF4-FFF2-40B4-BE49-F238E27FC236}">
              <a16:creationId xmlns="" xmlns:a16="http://schemas.microsoft.com/office/drawing/2014/main" id="{00000000-0008-0000-0200-0000A7000000}"/>
            </a:ext>
          </a:extLst>
        </xdr:cNvPr>
        <xdr:cNvSpPr/>
      </xdr:nvSpPr>
      <xdr:spPr bwMode="auto">
        <a:xfrm>
          <a:off x="5676900" y="7553325"/>
          <a:ext cx="2114550" cy="1266826"/>
        </a:xfrm>
        <a:prstGeom prst="wedgeRoundRectCallout">
          <a:avLst>
            <a:gd name="adj1" fmla="val -91604"/>
            <a:gd name="adj2" fmla="val 81116"/>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wrap="square" lIns="72000" tIns="0" rIns="0" bIns="0" spcCol="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200" b="1" kern="1200">
              <a:solidFill>
                <a:srgbClr val="FF0000"/>
              </a:solidFill>
              <a:effectLst/>
              <a:latin typeface="+mn-lt"/>
              <a:ea typeface="+mn-ea"/>
              <a:cs typeface="+mn-cs"/>
            </a:rPr>
            <a:t>注意</a:t>
          </a:r>
          <a:r>
            <a:rPr kumimoji="1" lang="en-US" altLang="ja-JP" sz="1200" b="1" kern="1200">
              <a:solidFill>
                <a:srgbClr val="FF0000"/>
              </a:solidFill>
              <a:effectLst/>
              <a:latin typeface="+mn-lt"/>
              <a:ea typeface="+mn-ea"/>
              <a:cs typeface="+mn-cs"/>
            </a:rPr>
            <a:t>‼</a:t>
          </a:r>
          <a:r>
            <a:rPr kumimoji="1" lang="ja-JP" altLang="ja-JP" sz="1200" b="1" kern="1200">
              <a:solidFill>
                <a:srgbClr val="FF0000"/>
              </a:solidFill>
              <a:effectLst/>
              <a:latin typeface="+mn-lt"/>
              <a:ea typeface="+mn-ea"/>
              <a:cs typeface="+mn-cs"/>
            </a:rPr>
            <a:t> 白枠には</a:t>
          </a:r>
          <a:r>
            <a:rPr kumimoji="1" lang="ja-JP" altLang="en-US" sz="1200" b="1" kern="1200">
              <a:solidFill>
                <a:srgbClr val="FF0000"/>
              </a:solidFill>
              <a:effectLst/>
              <a:latin typeface="+mn-lt"/>
              <a:ea typeface="+mn-ea"/>
              <a:cs typeface="+mn-cs"/>
            </a:rPr>
            <a:t>入力</a:t>
          </a:r>
          <a:r>
            <a:rPr kumimoji="1" lang="ja-JP" altLang="ja-JP" sz="1200" b="1" kern="1200">
              <a:solidFill>
                <a:srgbClr val="FF0000"/>
              </a:solidFill>
              <a:effectLst/>
              <a:latin typeface="+mn-lt"/>
              <a:ea typeface="+mn-ea"/>
              <a:cs typeface="+mn-cs"/>
            </a:rPr>
            <a:t>しない</a:t>
          </a:r>
          <a:endParaRPr kumimoji="1" lang="en-US" altLang="ja-JP" sz="1200" b="1">
            <a:solidFill>
              <a:srgbClr val="FF0000"/>
            </a:solidFill>
            <a:latin typeface="HGPｺﾞｼｯｸM" panose="020B0600000000000000" pitchFamily="50" charset="-128"/>
            <a:ea typeface="HGPｺﾞｼｯｸM" panose="020B0600000000000000" pitchFamily="50" charset="-128"/>
          </a:endParaRPr>
        </a:p>
        <a:p>
          <a:pPr lvl="0" algn="l"/>
          <a:r>
            <a:rPr kumimoji="1" lang="ja-JP" altLang="en-US" sz="1200" b="1">
              <a:solidFill>
                <a:sysClr val="windowText" lastClr="000000"/>
              </a:solidFill>
              <a:latin typeface="HGPｺﾞｼｯｸM" panose="020B0600000000000000" pitchFamily="50" charset="-128"/>
              <a:ea typeface="HGPｺﾞｼｯｸM" panose="020B0600000000000000" pitchFamily="50" charset="-128"/>
            </a:rPr>
            <a:t>訂正する時は、</a:t>
          </a:r>
          <a:r>
            <a:rPr kumimoji="1" lang="en-US" altLang="ja-JP" sz="1200" b="1">
              <a:solidFill>
                <a:sysClr val="windowText" lastClr="000000"/>
              </a:solidFill>
              <a:latin typeface="HGPｺﾞｼｯｸM" panose="020B0600000000000000" pitchFamily="50" charset="-128"/>
              <a:ea typeface="HGPｺﾞｼｯｸM" panose="020B0600000000000000" pitchFamily="50" charset="-128"/>
            </a:rPr>
            <a:t>3-2</a:t>
          </a:r>
          <a:r>
            <a:rPr kumimoji="1" lang="ja-JP" altLang="en-US" sz="1200" b="1">
              <a:solidFill>
                <a:sysClr val="windowText" lastClr="000000"/>
              </a:solidFill>
              <a:latin typeface="HGPｺﾞｼｯｸM" panose="020B0600000000000000" pitchFamily="50" charset="-128"/>
              <a:ea typeface="HGPｺﾞｼｯｸM" panose="020B0600000000000000" pitchFamily="50" charset="-128"/>
            </a:rPr>
            <a:t>・</a:t>
          </a:r>
          <a:r>
            <a:rPr kumimoji="1" lang="en-US" altLang="ja-JP" sz="1200" b="1">
              <a:solidFill>
                <a:sysClr val="windowText" lastClr="000000"/>
              </a:solidFill>
              <a:latin typeface="HGPｺﾞｼｯｸM" panose="020B0600000000000000" pitchFamily="50" charset="-128"/>
              <a:ea typeface="HGPｺﾞｼｯｸM" panose="020B0600000000000000" pitchFamily="50" charset="-128"/>
            </a:rPr>
            <a:t>3-3</a:t>
          </a:r>
          <a:r>
            <a:rPr kumimoji="1" lang="ja-JP" altLang="en-US" sz="1200" b="1">
              <a:solidFill>
                <a:sysClr val="windowText" lastClr="000000"/>
              </a:solidFill>
              <a:latin typeface="HGPｺﾞｼｯｸM" panose="020B0600000000000000" pitchFamily="50" charset="-128"/>
              <a:ea typeface="HGPｺﾞｼｯｸM" panose="020B0600000000000000" pitchFamily="50" charset="-128"/>
            </a:rPr>
            <a:t>の色付きセルに戻る。訂正内容が本欄に反映されているかを確認する。</a:t>
          </a:r>
          <a:endParaRPr kumimoji="1" lang="en-US" altLang="ja-JP" sz="12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40</xdr:col>
      <xdr:colOff>88827</xdr:colOff>
      <xdr:row>23</xdr:row>
      <xdr:rowOff>1019175</xdr:rowOff>
    </xdr:from>
    <xdr:to>
      <xdr:col>40</xdr:col>
      <xdr:colOff>422202</xdr:colOff>
      <xdr:row>25</xdr:row>
      <xdr:rowOff>34178</xdr:rowOff>
    </xdr:to>
    <xdr:sp macro="" textlink="">
      <xdr:nvSpPr>
        <xdr:cNvPr id="157" name="楕円 90">
          <a:extLst>
            <a:ext uri="{FF2B5EF4-FFF2-40B4-BE49-F238E27FC236}">
              <a16:creationId xmlns="" xmlns:a16="http://schemas.microsoft.com/office/drawing/2014/main" id="{00000000-0008-0000-0600-000076000000}"/>
            </a:ext>
          </a:extLst>
        </xdr:cNvPr>
        <xdr:cNvSpPr/>
      </xdr:nvSpPr>
      <xdr:spPr>
        <a:xfrm>
          <a:off x="8689902" y="4905375"/>
          <a:ext cx="333375" cy="310403"/>
        </a:xfrm>
        <a:prstGeom prst="ellipse">
          <a:avLst/>
        </a:prstGeom>
        <a:solidFill>
          <a:schemeClr val="accent4">
            <a:lumMod val="20000"/>
            <a:lumOff val="80000"/>
          </a:schemeClr>
        </a:solidFill>
        <a:ln w="381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800">
              <a:solidFill>
                <a:schemeClr val="accent2">
                  <a:lumMod val="50000"/>
                </a:schemeClr>
              </a:solidFill>
              <a:latin typeface="HGP創英角ｺﾞｼｯｸUB" panose="020B0900000000000000" pitchFamily="50" charset="-128"/>
              <a:ea typeface="HGP創英角ｺﾞｼｯｸUB" panose="020B0900000000000000" pitchFamily="50" charset="-128"/>
            </a:rPr>
            <a:t>1</a:t>
          </a:r>
          <a:endParaRPr kumimoji="1" lang="ja-JP" altLang="en-US" sz="1800">
            <a:solidFill>
              <a:schemeClr val="accent2">
                <a:lumMod val="50000"/>
              </a:schemeClr>
            </a:solidFill>
            <a:latin typeface="HGP創英角ｺﾞｼｯｸUB" panose="020B0900000000000000" pitchFamily="50" charset="-128"/>
            <a:ea typeface="HGP創英角ｺﾞｼｯｸUB" panose="020B09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519546</xdr:colOff>
      <xdr:row>9</xdr:row>
      <xdr:rowOff>17318</xdr:rowOff>
    </xdr:from>
    <xdr:to>
      <xdr:col>19</xdr:col>
      <xdr:colOff>138546</xdr:colOff>
      <xdr:row>14</xdr:row>
      <xdr:rowOff>103909</xdr:rowOff>
    </xdr:to>
    <xdr:sp macro="" textlink="">
      <xdr:nvSpPr>
        <xdr:cNvPr id="2" name="角丸四角形吹き出し 1">
          <a:extLst>
            <a:ext uri="{FF2B5EF4-FFF2-40B4-BE49-F238E27FC236}">
              <a16:creationId xmlns="" xmlns:a16="http://schemas.microsoft.com/office/drawing/2014/main" id="{00000000-0008-0000-0800-000002000000}"/>
            </a:ext>
          </a:extLst>
        </xdr:cNvPr>
        <xdr:cNvSpPr/>
      </xdr:nvSpPr>
      <xdr:spPr bwMode="auto">
        <a:xfrm>
          <a:off x="4121728" y="3169227"/>
          <a:ext cx="4104409" cy="813955"/>
        </a:xfrm>
        <a:prstGeom prst="wedgeRoundRectCallout">
          <a:avLst>
            <a:gd name="adj1" fmla="val 58199"/>
            <a:gd name="adj2" fmla="val 22888"/>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lgn="l"/>
          <a:r>
            <a:rPr kumimoji="1" lang="ja-JP" altLang="en-US" sz="2400" b="1">
              <a:latin typeface="+mn-ea"/>
              <a:ea typeface="+mn-ea"/>
            </a:rPr>
            <a:t> </a:t>
          </a:r>
          <a:r>
            <a:rPr kumimoji="1" lang="ja-JP" altLang="en-US" sz="1800" b="1">
              <a:solidFill>
                <a:sysClr val="windowText" lastClr="000000"/>
              </a:solidFill>
              <a:latin typeface="+mn-ea"/>
              <a:ea typeface="+mn-ea"/>
            </a:rPr>
            <a:t>特定加算を算定していない事業所は、</a:t>
          </a:r>
          <a:endParaRPr kumimoji="1" lang="en-US" altLang="ja-JP" sz="1800" b="1">
            <a:solidFill>
              <a:sysClr val="windowText" lastClr="000000"/>
            </a:solidFill>
            <a:latin typeface="+mn-ea"/>
            <a:ea typeface="+mn-ea"/>
          </a:endParaRPr>
        </a:p>
        <a:p>
          <a:pPr algn="l"/>
          <a:r>
            <a:rPr kumimoji="1" lang="ja-JP" altLang="en-US" sz="1800" b="1">
              <a:solidFill>
                <a:sysClr val="windowText" lastClr="000000"/>
              </a:solidFill>
              <a:latin typeface="+mn-ea"/>
              <a:ea typeface="+mn-ea"/>
            </a:rPr>
            <a:t> </a:t>
          </a:r>
          <a:r>
            <a:rPr lang="ja-JP" altLang="en-US" sz="1800" b="1">
              <a:solidFill>
                <a:sysClr val="windowText" lastClr="000000"/>
              </a:solidFill>
              <a:latin typeface="+mn-ea"/>
            </a:rPr>
            <a:t> </a:t>
          </a:r>
          <a:r>
            <a:rPr lang="en-US" altLang="ja-JP" sz="1800" b="1">
              <a:solidFill>
                <a:sysClr val="windowText" lastClr="000000"/>
              </a:solidFill>
              <a:latin typeface="+mn-ea"/>
            </a:rPr>
            <a:t>(A)</a:t>
          </a:r>
          <a:r>
            <a:rPr lang="ja-JP" altLang="en-US" sz="1800" b="1">
              <a:solidFill>
                <a:sysClr val="windowText" lastClr="000000"/>
              </a:solidFill>
              <a:latin typeface="+mn-ea"/>
            </a:rPr>
            <a:t>および</a:t>
          </a:r>
          <a:r>
            <a:rPr lang="en-US" altLang="ja-JP" sz="1800" b="1">
              <a:solidFill>
                <a:sysClr val="windowText" lastClr="000000"/>
              </a:solidFill>
              <a:latin typeface="+mn-ea"/>
            </a:rPr>
            <a:t>(B)</a:t>
          </a:r>
          <a:r>
            <a:rPr lang="ja-JP" altLang="en-US" sz="1800" b="1">
              <a:solidFill>
                <a:sysClr val="windowText" lastClr="000000"/>
              </a:solidFill>
              <a:latin typeface="+mn-ea"/>
            </a:rPr>
            <a:t>の記入不要</a:t>
          </a:r>
          <a:endParaRPr kumimoji="1" lang="en-US" altLang="ja-JP" sz="1800" b="1">
            <a:solidFill>
              <a:sysClr val="windowText" lastClr="000000"/>
            </a:solidFill>
            <a:latin typeface="+mn-ea"/>
            <a:ea typeface="+mn-ea"/>
          </a:endParaRPr>
        </a:p>
      </xdr:txBody>
    </xdr:sp>
    <xdr:clientData/>
  </xdr:twoCellAnchor>
  <xdr:twoCellAnchor>
    <xdr:from>
      <xdr:col>20</xdr:col>
      <xdr:colOff>756533</xdr:colOff>
      <xdr:row>8</xdr:row>
      <xdr:rowOff>121226</xdr:rowOff>
    </xdr:from>
    <xdr:to>
      <xdr:col>30</xdr:col>
      <xdr:colOff>710046</xdr:colOff>
      <xdr:row>12</xdr:row>
      <xdr:rowOff>1656</xdr:rowOff>
    </xdr:to>
    <xdr:sp macro="" textlink="">
      <xdr:nvSpPr>
        <xdr:cNvPr id="3" name="角丸四角形吹き出し 2">
          <a:extLst>
            <a:ext uri="{FF2B5EF4-FFF2-40B4-BE49-F238E27FC236}">
              <a16:creationId xmlns="" xmlns:a16="http://schemas.microsoft.com/office/drawing/2014/main" id="{00000000-0008-0000-0800-000003000000}"/>
            </a:ext>
          </a:extLst>
        </xdr:cNvPr>
        <xdr:cNvSpPr/>
      </xdr:nvSpPr>
      <xdr:spPr bwMode="auto">
        <a:xfrm>
          <a:off x="9692715" y="2944090"/>
          <a:ext cx="8300876" cy="590475"/>
        </a:xfrm>
        <a:prstGeom prst="wedgeRoundRectCallout">
          <a:avLst>
            <a:gd name="adj1" fmla="val -6205"/>
            <a:gd name="adj2" fmla="val 69738"/>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kumimoji="1" lang="ja-JP" altLang="en-US" sz="2400" b="1">
              <a:latin typeface="+mn-ea"/>
              <a:ea typeface="+mn-ea"/>
            </a:rPr>
            <a:t> </a:t>
          </a:r>
          <a:r>
            <a:rPr kumimoji="1" lang="ja-JP" altLang="en-US" sz="1800" b="1">
              <a:solidFill>
                <a:sysClr val="windowText" lastClr="000000"/>
              </a:solidFill>
              <a:latin typeface="+mn-ea"/>
              <a:ea typeface="+mn-ea"/>
            </a:rPr>
            <a:t>グループ別内訳</a:t>
          </a:r>
          <a:r>
            <a:rPr kumimoji="1" lang="en-US" altLang="ja-JP" sz="1800" b="1">
              <a:solidFill>
                <a:sysClr val="windowText" lastClr="000000"/>
              </a:solidFill>
              <a:latin typeface="+mn-ea"/>
              <a:ea typeface="+mn-ea"/>
            </a:rPr>
            <a:t>(A)(B)(C)</a:t>
          </a:r>
          <a:r>
            <a:rPr kumimoji="1" lang="ja-JP" altLang="en-US" sz="1800" b="1">
              <a:solidFill>
                <a:sysClr val="windowText" lastClr="000000"/>
              </a:solidFill>
              <a:latin typeface="+mn-ea"/>
              <a:ea typeface="+mn-ea"/>
            </a:rPr>
            <a:t>の合計は特定加算「本年度の加算の総額」と同じ額</a:t>
          </a:r>
          <a:endParaRPr kumimoji="1" lang="en-US" altLang="ja-JP" sz="1800" b="1">
            <a:solidFill>
              <a:sysClr val="windowText" lastClr="000000"/>
            </a:solidFill>
            <a:latin typeface="+mn-ea"/>
            <a:ea typeface="+mn-ea"/>
          </a:endParaRPr>
        </a:p>
      </xdr:txBody>
    </xdr:sp>
    <xdr:clientData/>
  </xdr:twoCellAnchor>
  <xdr:twoCellAnchor>
    <xdr:from>
      <xdr:col>17</xdr:col>
      <xdr:colOff>363682</xdr:colOff>
      <xdr:row>27</xdr:row>
      <xdr:rowOff>311730</xdr:rowOff>
    </xdr:from>
    <xdr:to>
      <xdr:col>23</xdr:col>
      <xdr:colOff>225136</xdr:colOff>
      <xdr:row>30</xdr:row>
      <xdr:rowOff>381000</xdr:rowOff>
    </xdr:to>
    <xdr:sp macro="" textlink="">
      <xdr:nvSpPr>
        <xdr:cNvPr id="4" name="角丸四角形吹き出し 3">
          <a:extLst>
            <a:ext uri="{FF2B5EF4-FFF2-40B4-BE49-F238E27FC236}">
              <a16:creationId xmlns="" xmlns:a16="http://schemas.microsoft.com/office/drawing/2014/main" id="{00000000-0008-0000-0800-000004000000}"/>
            </a:ext>
          </a:extLst>
        </xdr:cNvPr>
        <xdr:cNvSpPr/>
      </xdr:nvSpPr>
      <xdr:spPr bwMode="auto">
        <a:xfrm>
          <a:off x="6754091" y="10529457"/>
          <a:ext cx="4866409" cy="1783770"/>
        </a:xfrm>
        <a:prstGeom prst="wedgeRoundRectCallout">
          <a:avLst>
            <a:gd name="adj1" fmla="val 22901"/>
            <a:gd name="adj2" fmla="val -64971"/>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kumimoji="1" lang="ja-JP" altLang="en-US" sz="1800" b="1">
              <a:solidFill>
                <a:srgbClr val="FF0000"/>
              </a:solidFill>
              <a:latin typeface="+mn-ea"/>
              <a:ea typeface="+mn-ea"/>
            </a:rPr>
            <a:t> </a:t>
          </a:r>
          <a:r>
            <a:rPr kumimoji="1" lang="ja-JP" altLang="en-US" sz="1800" b="1">
              <a:solidFill>
                <a:sysClr val="windowText" lastClr="000000"/>
              </a:solidFill>
              <a:latin typeface="+mn-ea"/>
              <a:ea typeface="+mn-ea"/>
            </a:rPr>
            <a:t>介護職員全員の加算も含めた期間内の賃金の総額を記入。</a:t>
          </a:r>
          <a:endParaRPr kumimoji="1" lang="en-US" altLang="ja-JP" sz="1800" b="1">
            <a:solidFill>
              <a:sysClr val="windowText" lastClr="000000"/>
            </a:solidFill>
            <a:latin typeface="+mn-ea"/>
            <a:ea typeface="+mn-ea"/>
          </a:endParaRPr>
        </a:p>
        <a:p>
          <a:pPr algn="l"/>
          <a:r>
            <a:rPr kumimoji="1" lang="ja-JP" altLang="en-US" sz="1800" b="1">
              <a:solidFill>
                <a:sysClr val="windowText" lastClr="000000"/>
              </a:solidFill>
              <a:latin typeface="+mn-ea"/>
              <a:ea typeface="+mn-ea"/>
            </a:rPr>
            <a:t> 特定加算を算定している場合は、本年度の賃金総額</a:t>
          </a:r>
          <a:r>
            <a:rPr kumimoji="1" lang="en-US" altLang="ja-JP" sz="1800" b="1">
              <a:solidFill>
                <a:sysClr val="windowText" lastClr="000000"/>
              </a:solidFill>
              <a:latin typeface="+mn-ea"/>
              <a:ea typeface="+mn-ea"/>
            </a:rPr>
            <a:t>(A)(B)</a:t>
          </a:r>
          <a:r>
            <a:rPr kumimoji="1" lang="ja-JP" altLang="en-US" sz="1800" b="1">
              <a:solidFill>
                <a:sysClr val="windowText" lastClr="000000"/>
              </a:solidFill>
              <a:latin typeface="+mn-ea"/>
              <a:ea typeface="+mn-ea"/>
            </a:rPr>
            <a:t>の合計と同額。</a:t>
          </a:r>
          <a:endParaRPr kumimoji="1" lang="en-US" altLang="ja-JP" sz="1800" b="1">
            <a:solidFill>
              <a:sysClr val="windowText" lastClr="000000"/>
            </a:solidFill>
            <a:latin typeface="+mn-ea"/>
            <a:ea typeface="+mn-ea"/>
          </a:endParaRPr>
        </a:p>
      </xdr:txBody>
    </xdr:sp>
    <xdr:clientData/>
  </xdr:twoCellAnchor>
  <xdr:twoCellAnchor>
    <xdr:from>
      <xdr:col>24</xdr:col>
      <xdr:colOff>380999</xdr:colOff>
      <xdr:row>28</xdr:row>
      <xdr:rowOff>19650</xdr:rowOff>
    </xdr:from>
    <xdr:to>
      <xdr:col>27</xdr:col>
      <xdr:colOff>517507</xdr:colOff>
      <xdr:row>30</xdr:row>
      <xdr:rowOff>226158</xdr:rowOff>
    </xdr:to>
    <xdr:sp macro="" textlink="">
      <xdr:nvSpPr>
        <xdr:cNvPr id="5" name="角丸四角形吹き出し 4">
          <a:extLst>
            <a:ext uri="{FF2B5EF4-FFF2-40B4-BE49-F238E27FC236}">
              <a16:creationId xmlns="" xmlns:a16="http://schemas.microsoft.com/office/drawing/2014/main" id="{00000000-0008-0000-0800-000005000000}"/>
            </a:ext>
          </a:extLst>
        </xdr:cNvPr>
        <xdr:cNvSpPr/>
      </xdr:nvSpPr>
      <xdr:spPr bwMode="auto">
        <a:xfrm>
          <a:off x="12624954" y="10808877"/>
          <a:ext cx="2630326" cy="1349508"/>
        </a:xfrm>
        <a:prstGeom prst="wedgeRoundRectCallout">
          <a:avLst>
            <a:gd name="adj1" fmla="val -17696"/>
            <a:gd name="adj2" fmla="val -82394"/>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kumimoji="1" lang="ja-JP" altLang="en-US" sz="2400" b="1">
              <a:latin typeface="+mn-ea"/>
              <a:ea typeface="+mn-ea"/>
            </a:rPr>
            <a:t> </a:t>
          </a:r>
          <a:r>
            <a:rPr kumimoji="1" lang="ja-JP" altLang="en-US" sz="1800" b="1">
              <a:solidFill>
                <a:sysClr val="windowText" lastClr="000000"/>
              </a:solidFill>
              <a:latin typeface="+mn-ea"/>
              <a:ea typeface="+mn-ea"/>
            </a:rPr>
            <a:t>事業所職員</a:t>
          </a:r>
          <a:r>
            <a:rPr kumimoji="1" lang="en-US" altLang="ja-JP" sz="1800" b="1">
              <a:solidFill>
                <a:sysClr val="windowText" lastClr="000000"/>
              </a:solidFill>
              <a:latin typeface="+mn-ea"/>
              <a:ea typeface="+mn-ea"/>
            </a:rPr>
            <a:t>(A)(B)(C)</a:t>
          </a:r>
          <a:r>
            <a:rPr kumimoji="1" lang="ja-JP" altLang="en-US" sz="1800" b="1">
              <a:solidFill>
                <a:sysClr val="windowText" lastClr="000000"/>
              </a:solidFill>
              <a:latin typeface="+mn-ea"/>
              <a:ea typeface="+mn-ea"/>
            </a:rPr>
            <a:t>それぞれの 加算も含めた期間内の賃金の総額</a:t>
          </a:r>
          <a:endParaRPr kumimoji="1" lang="en-US" altLang="ja-JP" sz="1800" b="1">
            <a:solidFill>
              <a:sysClr val="windowText" lastClr="000000"/>
            </a:solidFill>
            <a:latin typeface="+mn-ea"/>
            <a:ea typeface="+mn-ea"/>
          </a:endParaRPr>
        </a:p>
      </xdr:txBody>
    </xdr:sp>
    <xdr:clientData/>
  </xdr:twoCellAnchor>
  <xdr:twoCellAnchor>
    <xdr:from>
      <xdr:col>29</xdr:col>
      <xdr:colOff>536863</xdr:colOff>
      <xdr:row>27</xdr:row>
      <xdr:rowOff>409522</xdr:rowOff>
    </xdr:from>
    <xdr:to>
      <xdr:col>32</xdr:col>
      <xdr:colOff>414620</xdr:colOff>
      <xdr:row>30</xdr:row>
      <xdr:rowOff>381000</xdr:rowOff>
    </xdr:to>
    <xdr:sp macro="" textlink="">
      <xdr:nvSpPr>
        <xdr:cNvPr id="6" name="角丸四角形吹き出し 5">
          <a:extLst>
            <a:ext uri="{FF2B5EF4-FFF2-40B4-BE49-F238E27FC236}">
              <a16:creationId xmlns="" xmlns:a16="http://schemas.microsoft.com/office/drawing/2014/main" id="{00000000-0008-0000-0800-000006000000}"/>
            </a:ext>
          </a:extLst>
        </xdr:cNvPr>
        <xdr:cNvSpPr/>
      </xdr:nvSpPr>
      <xdr:spPr bwMode="auto">
        <a:xfrm>
          <a:off x="16971818" y="10627249"/>
          <a:ext cx="2354257" cy="1685978"/>
        </a:xfrm>
        <a:prstGeom prst="wedgeRoundRectCallout">
          <a:avLst>
            <a:gd name="adj1" fmla="val 17538"/>
            <a:gd name="adj2" fmla="val -71027"/>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kumimoji="1" lang="ja-JP" altLang="en-US" sz="2400" b="1">
              <a:latin typeface="+mn-ea"/>
              <a:ea typeface="+mn-ea"/>
            </a:rPr>
            <a:t> </a:t>
          </a:r>
          <a:r>
            <a:rPr kumimoji="1" lang="ja-JP" altLang="en-US" sz="1800" b="1">
              <a:latin typeface="+mn-ea"/>
              <a:ea typeface="+mn-ea"/>
            </a:rPr>
            <a:t>事業所職員</a:t>
          </a:r>
          <a:r>
            <a:rPr kumimoji="1" lang="en-US" altLang="ja-JP" sz="1800" b="1">
              <a:latin typeface="+mn-ea"/>
              <a:ea typeface="+mn-ea"/>
            </a:rPr>
            <a:t>(A)(B)(C)</a:t>
          </a:r>
          <a:r>
            <a:rPr kumimoji="1" lang="ja-JP" altLang="en-US" sz="1800" b="1">
              <a:latin typeface="+mn-ea"/>
              <a:ea typeface="+mn-ea"/>
            </a:rPr>
            <a:t>それぞれの 年間の常勤換算数</a:t>
          </a:r>
          <a:r>
            <a:rPr kumimoji="1" lang="en-US" altLang="ja-JP" sz="1800" b="1">
              <a:latin typeface="+mn-ea"/>
              <a:ea typeface="+mn-ea"/>
            </a:rPr>
            <a:t>(12</a:t>
          </a:r>
          <a:r>
            <a:rPr kumimoji="1" lang="ja-JP" altLang="en-US" sz="1800" b="1">
              <a:latin typeface="+mn-ea"/>
              <a:ea typeface="+mn-ea"/>
            </a:rPr>
            <a:t>ヶ月分</a:t>
          </a:r>
          <a:r>
            <a:rPr kumimoji="1" lang="en-US" altLang="ja-JP" sz="1800" b="1">
              <a:latin typeface="+mn-ea"/>
              <a:ea typeface="+mn-ea"/>
            </a:rPr>
            <a:t>)</a:t>
          </a:r>
          <a:r>
            <a:rPr kumimoji="1" lang="ja-JP" altLang="en-US" sz="1800" b="1">
              <a:latin typeface="+mn-ea"/>
              <a:ea typeface="+mn-ea"/>
            </a:rPr>
            <a:t>を記入</a:t>
          </a:r>
          <a:endParaRPr kumimoji="1" lang="en-US" altLang="ja-JP" sz="1800" b="1">
            <a:latin typeface="+mn-ea"/>
            <a:ea typeface="+mn-ea"/>
          </a:endParaRPr>
        </a:p>
      </xdr:txBody>
    </xdr:sp>
    <xdr:clientData/>
  </xdr:twoCellAnchor>
  <xdr:twoCellAnchor>
    <xdr:from>
      <xdr:col>33</xdr:col>
      <xdr:colOff>692726</xdr:colOff>
      <xdr:row>27</xdr:row>
      <xdr:rowOff>347935</xdr:rowOff>
    </xdr:from>
    <xdr:to>
      <xdr:col>37</xdr:col>
      <xdr:colOff>680960</xdr:colOff>
      <xdr:row>30</xdr:row>
      <xdr:rowOff>363680</xdr:rowOff>
    </xdr:to>
    <xdr:sp macro="" textlink="">
      <xdr:nvSpPr>
        <xdr:cNvPr id="7" name="角丸四角形吹き出し 6">
          <a:extLst>
            <a:ext uri="{FF2B5EF4-FFF2-40B4-BE49-F238E27FC236}">
              <a16:creationId xmlns="" xmlns:a16="http://schemas.microsoft.com/office/drawing/2014/main" id="{00000000-0008-0000-0800-000007000000}"/>
            </a:ext>
          </a:extLst>
        </xdr:cNvPr>
        <xdr:cNvSpPr/>
      </xdr:nvSpPr>
      <xdr:spPr bwMode="auto">
        <a:xfrm>
          <a:off x="20418135" y="10565662"/>
          <a:ext cx="3382598" cy="1730245"/>
        </a:xfrm>
        <a:prstGeom prst="wedgeRoundRectCallout">
          <a:avLst>
            <a:gd name="adj1" fmla="val 18872"/>
            <a:gd name="adj2" fmla="val -69540"/>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kumimoji="1" lang="ja-JP" altLang="en-US" sz="2000" b="1">
              <a:solidFill>
                <a:sysClr val="windowText" lastClr="000000"/>
              </a:solidFill>
              <a:latin typeface="+mn-ea"/>
              <a:ea typeface="+mn-ea"/>
            </a:rPr>
            <a:t> </a:t>
          </a:r>
          <a:r>
            <a:rPr kumimoji="1" lang="ja-JP" altLang="en-US" sz="1800" b="1">
              <a:solidFill>
                <a:sysClr val="windowText" lastClr="000000"/>
              </a:solidFill>
              <a:latin typeface="+mn-ea"/>
              <a:ea typeface="+mn-ea"/>
            </a:rPr>
            <a:t>グループ別内訳</a:t>
          </a:r>
          <a:r>
            <a:rPr kumimoji="1" lang="en-US" altLang="ja-JP" sz="1800" b="1">
              <a:solidFill>
                <a:sysClr val="windowText" lastClr="000000"/>
              </a:solidFill>
              <a:latin typeface="+mn-ea"/>
              <a:ea typeface="+mn-ea"/>
            </a:rPr>
            <a:t>(A)(B)(C)</a:t>
          </a:r>
          <a:r>
            <a:rPr kumimoji="1" lang="ja-JP" altLang="en-US" sz="1800" b="1">
              <a:solidFill>
                <a:sysClr val="windowText" lastClr="000000"/>
              </a:solidFill>
              <a:latin typeface="+mn-ea"/>
              <a:ea typeface="+mn-ea"/>
            </a:rPr>
            <a:t>の合計は「本年度の処遇改善支援補助金とベースアップ等加算の総額」と同額</a:t>
          </a:r>
          <a:endParaRPr kumimoji="1" lang="en-US" altLang="ja-JP" sz="1800" b="1">
            <a:solidFill>
              <a:sysClr val="windowText" lastClr="000000"/>
            </a:solidFill>
            <a:latin typeface="+mn-ea"/>
            <a:ea typeface="+mn-ea"/>
          </a:endParaRPr>
        </a:p>
      </xdr:txBody>
    </xdr:sp>
    <xdr:clientData/>
  </xdr:twoCellAnchor>
  <xdr:twoCellAnchor>
    <xdr:from>
      <xdr:col>32</xdr:col>
      <xdr:colOff>311727</xdr:colOff>
      <xdr:row>3</xdr:row>
      <xdr:rowOff>173181</xdr:rowOff>
    </xdr:from>
    <xdr:to>
      <xdr:col>37</xdr:col>
      <xdr:colOff>502227</xdr:colOff>
      <xdr:row>8</xdr:row>
      <xdr:rowOff>200686</xdr:rowOff>
    </xdr:to>
    <xdr:sp macro="" textlink="">
      <xdr:nvSpPr>
        <xdr:cNvPr id="10" name="角丸四角形吹き出し 9">
          <a:extLst>
            <a:ext uri="{FF2B5EF4-FFF2-40B4-BE49-F238E27FC236}">
              <a16:creationId xmlns="" xmlns:a16="http://schemas.microsoft.com/office/drawing/2014/main" id="{00000000-0008-0000-0800-00000A000000}"/>
            </a:ext>
          </a:extLst>
        </xdr:cNvPr>
        <xdr:cNvSpPr/>
      </xdr:nvSpPr>
      <xdr:spPr bwMode="auto">
        <a:xfrm>
          <a:off x="19223182" y="1108363"/>
          <a:ext cx="4398818" cy="1915187"/>
        </a:xfrm>
        <a:prstGeom prst="wedgeRoundRectCallout">
          <a:avLst>
            <a:gd name="adj1" fmla="val 20088"/>
            <a:gd name="adj2" fmla="val 64647"/>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wrap="square" lIns="72000" tIns="0" rIns="72000" bIns="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kumimoji="1" lang="ja-JP" altLang="en-US" sz="1800" b="1">
              <a:solidFill>
                <a:sysClr val="windowText" lastClr="000000"/>
              </a:solidFill>
              <a:latin typeface="+mn-ea"/>
              <a:ea typeface="+mn-ea"/>
            </a:rPr>
            <a:t>交付金＆ﾍﾞｰｽｱｯﾌﾟ加算の場合は、</a:t>
          </a:r>
          <a:r>
            <a:rPr kumimoji="1" lang="en-US" altLang="ja-JP" sz="1800" b="1">
              <a:solidFill>
                <a:sysClr val="windowText" lastClr="000000"/>
              </a:solidFill>
              <a:latin typeface="+mn-ea"/>
              <a:ea typeface="+mn-ea"/>
            </a:rPr>
            <a:t>R4</a:t>
          </a:r>
          <a:r>
            <a:rPr kumimoji="1" lang="ja-JP" altLang="en-US" sz="1800" b="1">
              <a:solidFill>
                <a:sysClr val="windowText" lastClr="000000"/>
              </a:solidFill>
              <a:latin typeface="+mn-ea"/>
              <a:ea typeface="+mn-ea"/>
            </a:rPr>
            <a:t>年</a:t>
          </a:r>
          <a:r>
            <a:rPr kumimoji="1" lang="en-US" altLang="ja-JP" sz="1800" b="1">
              <a:solidFill>
                <a:sysClr val="windowText" lastClr="000000"/>
              </a:solidFill>
              <a:latin typeface="+mn-ea"/>
              <a:ea typeface="+mn-ea"/>
            </a:rPr>
            <a:t>4</a:t>
          </a:r>
          <a:r>
            <a:rPr kumimoji="1" lang="ja-JP" altLang="en-US" sz="1800" b="1">
              <a:solidFill>
                <a:sysClr val="windowText" lastClr="000000"/>
              </a:solidFill>
              <a:latin typeface="+mn-ea"/>
              <a:ea typeface="+mn-ea"/>
            </a:rPr>
            <a:t>月～</a:t>
          </a:r>
          <a:r>
            <a:rPr kumimoji="1" lang="en-US" altLang="ja-JP" sz="1800" b="1">
              <a:solidFill>
                <a:sysClr val="windowText" lastClr="000000"/>
              </a:solidFill>
              <a:latin typeface="+mn-ea"/>
              <a:ea typeface="+mn-ea"/>
            </a:rPr>
            <a:t>R5</a:t>
          </a:r>
          <a:r>
            <a:rPr kumimoji="1" lang="ja-JP" altLang="en-US" sz="1800" b="1">
              <a:solidFill>
                <a:sysClr val="windowText" lastClr="000000"/>
              </a:solidFill>
              <a:latin typeface="+mn-ea"/>
              <a:ea typeface="+mn-ea"/>
            </a:rPr>
            <a:t>年</a:t>
          </a:r>
          <a:r>
            <a:rPr kumimoji="1" lang="en-US" altLang="ja-JP" sz="1800" b="1">
              <a:solidFill>
                <a:sysClr val="windowText" lastClr="000000"/>
              </a:solidFill>
              <a:latin typeface="+mn-ea"/>
              <a:ea typeface="+mn-ea"/>
            </a:rPr>
            <a:t>3</a:t>
          </a:r>
          <a:r>
            <a:rPr kumimoji="1" lang="ja-JP" altLang="en-US" sz="1800" b="1">
              <a:solidFill>
                <a:sysClr val="windowText" lastClr="000000"/>
              </a:solidFill>
              <a:latin typeface="+mn-ea"/>
              <a:ea typeface="+mn-ea"/>
            </a:rPr>
            <a:t>月の金額を記入。</a:t>
          </a:r>
          <a:endParaRPr kumimoji="1" lang="en-US" altLang="ja-JP" sz="1800" b="1">
            <a:solidFill>
              <a:sysClr val="windowText" lastClr="000000"/>
            </a:solidFill>
            <a:latin typeface="+mn-ea"/>
            <a:ea typeface="+mn-ea"/>
          </a:endParaRPr>
        </a:p>
        <a:p>
          <a:pPr algn="l"/>
          <a:r>
            <a:rPr kumimoji="1" lang="ja-JP" altLang="en-US" sz="1800" b="1">
              <a:solidFill>
                <a:sysClr val="windowText" lastClr="000000"/>
              </a:solidFill>
              <a:latin typeface="+mn-ea"/>
              <a:ea typeface="+mn-ea"/>
            </a:rPr>
            <a:t>ﾍﾞｰｽｱｯﾌﾟ加算のみの場合は、</a:t>
          </a:r>
          <a:r>
            <a:rPr kumimoji="1" lang="en-US" altLang="ja-JP" sz="1800" b="1">
              <a:solidFill>
                <a:sysClr val="windowText" lastClr="000000"/>
              </a:solidFill>
              <a:latin typeface="+mn-ea"/>
              <a:ea typeface="+mn-ea"/>
            </a:rPr>
            <a:t>R4</a:t>
          </a:r>
          <a:r>
            <a:rPr kumimoji="1" lang="ja-JP" altLang="en-US" sz="1800" b="1">
              <a:solidFill>
                <a:sysClr val="windowText" lastClr="000000"/>
              </a:solidFill>
              <a:latin typeface="+mn-ea"/>
              <a:ea typeface="+mn-ea"/>
            </a:rPr>
            <a:t>年</a:t>
          </a:r>
          <a:r>
            <a:rPr kumimoji="1" lang="en-US" altLang="ja-JP" sz="1800" b="1">
              <a:solidFill>
                <a:sysClr val="windowText" lastClr="000000"/>
              </a:solidFill>
              <a:latin typeface="+mn-ea"/>
              <a:ea typeface="+mn-ea"/>
            </a:rPr>
            <a:t>10</a:t>
          </a:r>
          <a:r>
            <a:rPr kumimoji="1" lang="ja-JP" altLang="en-US" sz="1800" b="1">
              <a:solidFill>
                <a:sysClr val="windowText" lastClr="000000"/>
              </a:solidFill>
              <a:latin typeface="+mn-ea"/>
              <a:ea typeface="+mn-ea"/>
            </a:rPr>
            <a:t>月～</a:t>
          </a:r>
          <a:r>
            <a:rPr kumimoji="1" lang="en-US" altLang="ja-JP" sz="1800" b="1">
              <a:solidFill>
                <a:sysClr val="windowText" lastClr="000000"/>
              </a:solidFill>
              <a:latin typeface="+mn-ea"/>
              <a:ea typeface="+mn-ea"/>
            </a:rPr>
            <a:t>R5</a:t>
          </a:r>
          <a:r>
            <a:rPr kumimoji="1" lang="ja-JP" altLang="en-US" sz="1800" b="1">
              <a:solidFill>
                <a:sysClr val="windowText" lastClr="000000"/>
              </a:solidFill>
              <a:latin typeface="+mn-ea"/>
              <a:ea typeface="+mn-ea"/>
            </a:rPr>
            <a:t>年</a:t>
          </a:r>
          <a:r>
            <a:rPr kumimoji="1" lang="en-US" altLang="ja-JP" sz="1800" b="1">
              <a:solidFill>
                <a:sysClr val="windowText" lastClr="000000"/>
              </a:solidFill>
              <a:latin typeface="+mn-ea"/>
              <a:ea typeface="+mn-ea"/>
            </a:rPr>
            <a:t>3</a:t>
          </a:r>
          <a:r>
            <a:rPr kumimoji="1" lang="ja-JP" altLang="en-US" sz="1800" b="1">
              <a:solidFill>
                <a:sysClr val="windowText" lastClr="000000"/>
              </a:solidFill>
              <a:latin typeface="+mn-ea"/>
              <a:ea typeface="+mn-ea"/>
            </a:rPr>
            <a:t>月の間でﾍﾞｰｽｱｯﾌﾟ加算を算定していた期間の金額を記入。</a:t>
          </a:r>
          <a:endParaRPr kumimoji="1" lang="en-US" altLang="ja-JP" sz="1800" b="1">
            <a:solidFill>
              <a:sysClr val="windowText" lastClr="000000"/>
            </a:solidFill>
            <a:latin typeface="+mn-ea"/>
            <a:ea typeface="+mn-ea"/>
          </a:endParaRPr>
        </a:p>
      </xdr:txBody>
    </xdr:sp>
    <xdr:clientData/>
  </xdr:twoCellAnchor>
  <xdr:twoCellAnchor>
    <xdr:from>
      <xdr:col>25</xdr:col>
      <xdr:colOff>261950</xdr:colOff>
      <xdr:row>11</xdr:row>
      <xdr:rowOff>142882</xdr:rowOff>
    </xdr:from>
    <xdr:to>
      <xdr:col>25</xdr:col>
      <xdr:colOff>767189</xdr:colOff>
      <xdr:row>14</xdr:row>
      <xdr:rowOff>116806</xdr:rowOff>
    </xdr:to>
    <xdr:sp macro="" textlink="">
      <xdr:nvSpPr>
        <xdr:cNvPr id="13" name="楕円 12">
          <a:extLst>
            <a:ext uri="{FF2B5EF4-FFF2-40B4-BE49-F238E27FC236}">
              <a16:creationId xmlns="" xmlns:a16="http://schemas.microsoft.com/office/drawing/2014/main" id="{00000000-0008-0000-0800-00000D000000}"/>
            </a:ext>
          </a:extLst>
        </xdr:cNvPr>
        <xdr:cNvSpPr/>
      </xdr:nvSpPr>
      <xdr:spPr>
        <a:xfrm>
          <a:off x="13263575" y="3500445"/>
          <a:ext cx="505239" cy="473986"/>
        </a:xfrm>
        <a:prstGeom prst="ellipse">
          <a:avLst/>
        </a:prstGeom>
        <a:solidFill>
          <a:schemeClr val="accent4">
            <a:lumMod val="20000"/>
            <a:lumOff val="80000"/>
          </a:schemeClr>
        </a:solidFill>
        <a:ln w="381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2400">
              <a:solidFill>
                <a:schemeClr val="accent2">
                  <a:lumMod val="50000"/>
                </a:schemeClr>
              </a:solidFill>
              <a:latin typeface="HGP創英角ｺﾞｼｯｸUB" panose="020B0900000000000000" pitchFamily="50" charset="-128"/>
              <a:ea typeface="HGP創英角ｺﾞｼｯｸUB" panose="020B0900000000000000" pitchFamily="50" charset="-128"/>
            </a:rPr>
            <a:t>3</a:t>
          </a:r>
          <a:endParaRPr kumimoji="1" lang="ja-JP" altLang="en-US" sz="2400">
            <a:solidFill>
              <a:schemeClr val="accent2">
                <a:lumMod val="50000"/>
              </a:schemeClr>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19</xdr:col>
      <xdr:colOff>571506</xdr:colOff>
      <xdr:row>11</xdr:row>
      <xdr:rowOff>142882</xdr:rowOff>
    </xdr:from>
    <xdr:to>
      <xdr:col>20</xdr:col>
      <xdr:colOff>219495</xdr:colOff>
      <xdr:row>14</xdr:row>
      <xdr:rowOff>116806</xdr:rowOff>
    </xdr:to>
    <xdr:sp macro="" textlink="">
      <xdr:nvSpPr>
        <xdr:cNvPr id="14" name="楕円 13">
          <a:extLst>
            <a:ext uri="{FF2B5EF4-FFF2-40B4-BE49-F238E27FC236}">
              <a16:creationId xmlns="" xmlns:a16="http://schemas.microsoft.com/office/drawing/2014/main" id="{00000000-0008-0000-0800-00000E000000}"/>
            </a:ext>
          </a:extLst>
        </xdr:cNvPr>
        <xdr:cNvSpPr/>
      </xdr:nvSpPr>
      <xdr:spPr>
        <a:xfrm>
          <a:off x="8548694" y="3500445"/>
          <a:ext cx="505239" cy="473986"/>
        </a:xfrm>
        <a:prstGeom prst="ellipse">
          <a:avLst/>
        </a:prstGeom>
        <a:solidFill>
          <a:schemeClr val="accent4">
            <a:lumMod val="20000"/>
            <a:lumOff val="80000"/>
          </a:schemeClr>
        </a:solidFill>
        <a:ln w="381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2400">
              <a:solidFill>
                <a:schemeClr val="accent2">
                  <a:lumMod val="50000"/>
                </a:schemeClr>
              </a:solidFill>
              <a:latin typeface="HGP創英角ｺﾞｼｯｸUB" panose="020B0900000000000000" pitchFamily="50" charset="-128"/>
              <a:ea typeface="HGP創英角ｺﾞｼｯｸUB" panose="020B0900000000000000" pitchFamily="50" charset="-128"/>
            </a:rPr>
            <a:t>2</a:t>
          </a:r>
          <a:endParaRPr kumimoji="1" lang="ja-JP" altLang="en-US" sz="2400">
            <a:solidFill>
              <a:schemeClr val="accent2">
                <a:lumMod val="50000"/>
              </a:schemeClr>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36</xdr:col>
      <xdr:colOff>214308</xdr:colOff>
      <xdr:row>11</xdr:row>
      <xdr:rowOff>142882</xdr:rowOff>
    </xdr:from>
    <xdr:to>
      <xdr:col>36</xdr:col>
      <xdr:colOff>719547</xdr:colOff>
      <xdr:row>14</xdr:row>
      <xdr:rowOff>116806</xdr:rowOff>
    </xdr:to>
    <xdr:sp macro="" textlink="">
      <xdr:nvSpPr>
        <xdr:cNvPr id="16" name="楕円 15">
          <a:extLst>
            <a:ext uri="{FF2B5EF4-FFF2-40B4-BE49-F238E27FC236}">
              <a16:creationId xmlns="" xmlns:a16="http://schemas.microsoft.com/office/drawing/2014/main" id="{00000000-0008-0000-0800-000010000000}"/>
            </a:ext>
          </a:extLst>
        </xdr:cNvPr>
        <xdr:cNvSpPr/>
      </xdr:nvSpPr>
      <xdr:spPr>
        <a:xfrm>
          <a:off x="22431371" y="3500445"/>
          <a:ext cx="505239" cy="473986"/>
        </a:xfrm>
        <a:prstGeom prst="ellipse">
          <a:avLst/>
        </a:prstGeom>
        <a:solidFill>
          <a:schemeClr val="accent4">
            <a:lumMod val="20000"/>
            <a:lumOff val="80000"/>
          </a:schemeClr>
        </a:solidFill>
        <a:ln w="381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2400">
              <a:solidFill>
                <a:schemeClr val="accent2">
                  <a:lumMod val="50000"/>
                </a:schemeClr>
              </a:solidFill>
              <a:latin typeface="HGP創英角ｺﾞｼｯｸUB" panose="020B0900000000000000" pitchFamily="50" charset="-128"/>
              <a:ea typeface="HGP創英角ｺﾞｼｯｸUB" panose="020B0900000000000000" pitchFamily="50" charset="-128"/>
            </a:rPr>
            <a:t>4</a:t>
          </a:r>
          <a:endParaRPr kumimoji="1" lang="ja-JP" altLang="en-US" sz="2400">
            <a:solidFill>
              <a:schemeClr val="accent2">
                <a:lumMod val="50000"/>
              </a:schemeClr>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38</xdr:col>
      <xdr:colOff>448236</xdr:colOff>
      <xdr:row>8</xdr:row>
      <xdr:rowOff>257735</xdr:rowOff>
    </xdr:from>
    <xdr:to>
      <xdr:col>51</xdr:col>
      <xdr:colOff>554182</xdr:colOff>
      <xdr:row>20</xdr:row>
      <xdr:rowOff>94690</xdr:rowOff>
    </xdr:to>
    <xdr:sp macro="" textlink="">
      <xdr:nvSpPr>
        <xdr:cNvPr id="18" name="角丸四角形吹き出し 17">
          <a:extLst>
            <a:ext uri="{FF2B5EF4-FFF2-40B4-BE49-F238E27FC236}">
              <a16:creationId xmlns="" xmlns:a16="http://schemas.microsoft.com/office/drawing/2014/main" id="{00000000-0008-0000-0800-000012000000}"/>
            </a:ext>
          </a:extLst>
        </xdr:cNvPr>
        <xdr:cNvSpPr>
          <a:spLocks noGrp="1"/>
        </xdr:cNvSpPr>
      </xdr:nvSpPr>
      <xdr:spPr bwMode="auto">
        <a:xfrm>
          <a:off x="24416600" y="3080599"/>
          <a:ext cx="9111400" cy="3231318"/>
        </a:xfrm>
        <a:prstGeom prst="wedgeRoundRectCallout">
          <a:avLst>
            <a:gd name="adj1" fmla="val -56369"/>
            <a:gd name="adj2" fmla="val -15750"/>
            <a:gd name="adj3" fmla="val 16667"/>
          </a:avLst>
        </a:prstGeom>
        <a:solidFill>
          <a:srgbClr val="FFFFB3"/>
        </a:solidFill>
        <a:ln w="76200" cap="flat" cmpd="sng" algn="ctr">
          <a:solidFill>
            <a:schemeClr val="accent6"/>
          </a:solidFill>
          <a:prstDash val="solid"/>
          <a:round/>
          <a:headEnd type="none" w="med" len="med"/>
          <a:tailEnd type="none" w="med" len="med"/>
        </a:ln>
        <a:effectLst/>
        <a:extLst/>
      </xdr:spPr>
      <xdr:txBody>
        <a:bodyPr vert="horz" wrap="square" lIns="72000" tIns="0" rIns="0" bIns="0" rtlCol="0" anchor="ctr" anchorCtr="0" upright="1">
          <a:noAutofit/>
        </a:bodyPr>
        <a:lstStyle>
          <a:lvl1pPr marL="228600" indent="-228600" algn="l" defTabSz="914400" rtl="0" eaLnBrk="1" latinLnBrk="0" hangingPunct="1">
            <a:lnSpc>
              <a:spcPct val="90000"/>
            </a:lnSpc>
            <a:spcBef>
              <a:spcPts val="1000"/>
            </a:spcBef>
            <a:buFont typeface="Arial" panose="020B0604020202020204" pitchFamily="34" charset="0"/>
            <a:buChar char="•"/>
            <a:defRPr kumimoji="1"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kumimoji="1"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kumimoji="1"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algn="l">
            <a:buNone/>
          </a:pPr>
          <a:r>
            <a:rPr kumimoji="1" lang="ja-JP" altLang="en-US" sz="1400" b="1">
              <a:solidFill>
                <a:srgbClr val="FF0000"/>
              </a:solidFill>
              <a:latin typeface="+mn-ea"/>
            </a:rPr>
            <a:t>　　特に注意</a:t>
          </a:r>
          <a:endParaRPr kumimoji="1" lang="en-US" altLang="ja-JP" sz="1400" b="1">
            <a:solidFill>
              <a:srgbClr val="FF0000"/>
            </a:solidFill>
            <a:latin typeface="+mn-ea"/>
          </a:endParaRPr>
        </a:p>
        <a:p>
          <a:pPr algn="l">
            <a:buNone/>
          </a:pPr>
          <a:r>
            <a:rPr kumimoji="1" lang="ja-JP" altLang="en-US" sz="1400" b="1">
              <a:solidFill>
                <a:schemeClr val="accent2">
                  <a:lumMod val="50000"/>
                </a:schemeClr>
              </a:solidFill>
              <a:latin typeface="+mn-ea"/>
            </a:rPr>
            <a:t>②③④については、賃金改善を行った金額ではなく、賃金改善額のうちの各加算分を記入</a:t>
          </a:r>
          <a:endParaRPr kumimoji="1" lang="en-US" altLang="ja-JP" sz="1400" b="1">
            <a:solidFill>
              <a:schemeClr val="accent2">
                <a:lumMod val="50000"/>
              </a:schemeClr>
            </a:solidFill>
            <a:latin typeface="+mn-ea"/>
          </a:endParaRPr>
        </a:p>
        <a:p>
          <a:pPr algn="l">
            <a:buNone/>
          </a:pPr>
          <a:r>
            <a:rPr kumimoji="1" lang="ja-JP" altLang="en-US" sz="1400" b="1">
              <a:solidFill>
                <a:schemeClr val="accent2">
                  <a:lumMod val="50000"/>
                </a:schemeClr>
              </a:solidFill>
              <a:latin typeface="+mn-ea"/>
            </a:rPr>
            <a:t>（例）介護職員ｏさん　〇月分（</a:t>
          </a:r>
          <a:r>
            <a:rPr kumimoji="1" lang="en-US" altLang="ja-JP" sz="1400" b="1">
              <a:solidFill>
                <a:schemeClr val="accent2">
                  <a:lumMod val="50000"/>
                </a:schemeClr>
              </a:solidFill>
              <a:latin typeface="+mn-ea"/>
            </a:rPr>
            <a:t>1</a:t>
          </a:r>
          <a:r>
            <a:rPr kumimoji="1" lang="ja-JP" altLang="en-US" sz="1400" b="1">
              <a:solidFill>
                <a:schemeClr val="accent2">
                  <a:lumMod val="50000"/>
                </a:schemeClr>
              </a:solidFill>
              <a:latin typeface="+mn-ea"/>
            </a:rPr>
            <a:t>ヶ月分の例）</a:t>
          </a:r>
        </a:p>
        <a:p>
          <a:pPr algn="l">
            <a:buNone/>
          </a:pPr>
          <a:r>
            <a:rPr kumimoji="1" lang="ja-JP" altLang="en-US" sz="1400" b="1">
              <a:solidFill>
                <a:schemeClr val="accent2">
                  <a:lumMod val="50000"/>
                </a:schemeClr>
              </a:solidFill>
              <a:latin typeface="+mn-ea"/>
            </a:rPr>
            <a:t>処遇改善加算による賃金改善額　</a:t>
          </a:r>
          <a:r>
            <a:rPr kumimoji="1" lang="en-US" altLang="ja-JP" sz="1400" b="1">
              <a:solidFill>
                <a:schemeClr val="accent2">
                  <a:lumMod val="50000"/>
                </a:schemeClr>
              </a:solidFill>
              <a:latin typeface="+mn-ea"/>
            </a:rPr>
            <a:t>15.000</a:t>
          </a:r>
          <a:r>
            <a:rPr kumimoji="1" lang="ja-JP" altLang="en-US" sz="1400" b="1">
              <a:solidFill>
                <a:schemeClr val="accent2">
                  <a:lumMod val="50000"/>
                </a:schemeClr>
              </a:solidFill>
              <a:latin typeface="+mn-ea"/>
            </a:rPr>
            <a:t>円・うち</a:t>
          </a:r>
          <a:r>
            <a:rPr kumimoji="1" lang="ja-JP" altLang="en-US" sz="1400" b="1" u="sng">
              <a:solidFill>
                <a:srgbClr val="FF0000"/>
              </a:solidFill>
              <a:latin typeface="+mn-ea"/>
            </a:rPr>
            <a:t>処遇改善加算分　 </a:t>
          </a:r>
          <a:r>
            <a:rPr kumimoji="1" lang="en-US" altLang="ja-JP" sz="1400" b="1" u="sng">
              <a:solidFill>
                <a:srgbClr val="FF0000"/>
              </a:solidFill>
              <a:latin typeface="+mn-ea"/>
            </a:rPr>
            <a:t>14.980</a:t>
          </a:r>
          <a:r>
            <a:rPr kumimoji="1" lang="ja-JP" altLang="en-US" sz="1400" b="1" u="sng">
              <a:solidFill>
                <a:srgbClr val="FF0000"/>
              </a:solidFill>
              <a:latin typeface="+mn-ea"/>
            </a:rPr>
            <a:t>円</a:t>
          </a:r>
          <a:r>
            <a:rPr kumimoji="1" lang="ja-JP" altLang="en-US" sz="1400" b="1">
              <a:solidFill>
                <a:schemeClr val="accent2">
                  <a:lumMod val="50000"/>
                </a:schemeClr>
              </a:solidFill>
              <a:latin typeface="+mn-ea"/>
            </a:rPr>
            <a:t>　</a:t>
          </a:r>
        </a:p>
        <a:p>
          <a:pPr algn="l">
            <a:buNone/>
          </a:pPr>
          <a:r>
            <a:rPr kumimoji="1" lang="ja-JP" altLang="en-US" sz="1400" b="1">
              <a:solidFill>
                <a:schemeClr val="accent2">
                  <a:lumMod val="50000"/>
                </a:schemeClr>
              </a:solidFill>
              <a:latin typeface="+mn-ea"/>
            </a:rPr>
            <a:t>特定加算による賃金改善額 　　 </a:t>
          </a:r>
          <a:r>
            <a:rPr kumimoji="1" lang="en-US" altLang="ja-JP" sz="1400" b="1">
              <a:solidFill>
                <a:schemeClr val="accent2">
                  <a:lumMod val="50000"/>
                </a:schemeClr>
              </a:solidFill>
              <a:latin typeface="+mn-ea"/>
            </a:rPr>
            <a:t>800</a:t>
          </a:r>
          <a:r>
            <a:rPr kumimoji="1" lang="ja-JP" altLang="en-US" sz="1400" b="1">
              <a:solidFill>
                <a:schemeClr val="accent2">
                  <a:lumMod val="50000"/>
                </a:schemeClr>
              </a:solidFill>
              <a:latin typeface="+mn-ea"/>
            </a:rPr>
            <a:t>円・うち</a:t>
          </a:r>
          <a:r>
            <a:rPr kumimoji="1" lang="ja-JP" altLang="en-US" sz="1400" b="1" u="sng">
              <a:solidFill>
                <a:srgbClr val="FF0000"/>
              </a:solidFill>
              <a:latin typeface="+mn-ea"/>
            </a:rPr>
            <a:t>特定加算分　　  </a:t>
          </a:r>
          <a:r>
            <a:rPr kumimoji="1" lang="en-US" altLang="ja-JP" sz="1400" b="1" u="sng">
              <a:solidFill>
                <a:srgbClr val="FF0000"/>
              </a:solidFill>
              <a:latin typeface="+mn-ea"/>
            </a:rPr>
            <a:t>800</a:t>
          </a:r>
          <a:r>
            <a:rPr kumimoji="1" lang="ja-JP" altLang="en-US" sz="1400" b="1" u="sng">
              <a:solidFill>
                <a:srgbClr val="FF0000"/>
              </a:solidFill>
              <a:latin typeface="+mn-ea"/>
            </a:rPr>
            <a:t>円</a:t>
          </a:r>
          <a:r>
            <a:rPr kumimoji="1" lang="ja-JP" altLang="en-US" sz="1400" b="1">
              <a:solidFill>
                <a:srgbClr val="FF0000"/>
              </a:solidFill>
              <a:latin typeface="+mn-ea"/>
            </a:rPr>
            <a:t>　</a:t>
          </a:r>
        </a:p>
        <a:p>
          <a:pPr algn="l">
            <a:buNone/>
          </a:pPr>
          <a:r>
            <a:rPr kumimoji="1" lang="ja-JP" altLang="en-US" sz="1400" b="1">
              <a:solidFill>
                <a:schemeClr val="accent2">
                  <a:lumMod val="50000"/>
                </a:schemeClr>
              </a:solidFill>
              <a:latin typeface="+mn-ea"/>
            </a:rPr>
            <a:t>ベースアップ加算</a:t>
          </a:r>
          <a:r>
            <a:rPr kumimoji="1" lang="en-US" altLang="ja-JP" sz="1400" b="1">
              <a:solidFill>
                <a:schemeClr val="accent2">
                  <a:lumMod val="50000"/>
                </a:schemeClr>
              </a:solidFill>
              <a:latin typeface="+mn-ea"/>
            </a:rPr>
            <a:t> </a:t>
          </a:r>
          <a:r>
            <a:rPr kumimoji="1" lang="ja-JP" altLang="en-US" sz="1400" b="1">
              <a:solidFill>
                <a:schemeClr val="accent2">
                  <a:lumMod val="50000"/>
                </a:schemeClr>
              </a:solidFill>
              <a:latin typeface="+mn-ea"/>
            </a:rPr>
            <a:t>の賃金改善額　　  </a:t>
          </a:r>
          <a:r>
            <a:rPr kumimoji="1" lang="en-US" altLang="ja-JP" sz="1400" b="1">
              <a:solidFill>
                <a:schemeClr val="accent2">
                  <a:lumMod val="50000"/>
                </a:schemeClr>
              </a:solidFill>
              <a:latin typeface="+mn-ea"/>
            </a:rPr>
            <a:t>110</a:t>
          </a:r>
          <a:r>
            <a:rPr kumimoji="1" lang="ja-JP" altLang="en-US" sz="1400" b="1">
              <a:solidFill>
                <a:schemeClr val="accent2">
                  <a:lumMod val="50000"/>
                </a:schemeClr>
              </a:solidFill>
              <a:latin typeface="+mn-ea"/>
            </a:rPr>
            <a:t>円・</a:t>
          </a:r>
          <a:r>
            <a:rPr kumimoji="1" lang="ja-JP" altLang="en-US" sz="1400" b="1" u="sng">
              <a:solidFill>
                <a:srgbClr val="FF0000"/>
              </a:solidFill>
              <a:latin typeface="+mn-ea"/>
            </a:rPr>
            <a:t>うち ベースアップ加算分　 </a:t>
          </a:r>
          <a:r>
            <a:rPr kumimoji="1" lang="en-US" altLang="ja-JP" sz="1400" b="1" u="sng">
              <a:solidFill>
                <a:srgbClr val="FF0000"/>
              </a:solidFill>
              <a:latin typeface="+mn-ea"/>
            </a:rPr>
            <a:t>100</a:t>
          </a:r>
          <a:r>
            <a:rPr kumimoji="1" lang="ja-JP" altLang="en-US" sz="1400" b="1" u="sng">
              <a:solidFill>
                <a:srgbClr val="FF0000"/>
              </a:solidFill>
              <a:latin typeface="+mn-ea"/>
            </a:rPr>
            <a:t>円</a:t>
          </a:r>
          <a:r>
            <a:rPr kumimoji="1" lang="ja-JP" altLang="en-US" sz="1400" b="1" u="sng">
              <a:solidFill>
                <a:schemeClr val="accent2">
                  <a:lumMod val="50000"/>
                </a:schemeClr>
              </a:solidFill>
              <a:latin typeface="+mn-ea"/>
            </a:rPr>
            <a:t>　</a:t>
          </a:r>
        </a:p>
        <a:p>
          <a:pPr algn="l">
            <a:buNone/>
          </a:pPr>
          <a:r>
            <a:rPr kumimoji="1" lang="ja-JP" altLang="en-US" sz="1400" b="1">
              <a:solidFill>
                <a:schemeClr val="accent2">
                  <a:lumMod val="50000"/>
                </a:schemeClr>
              </a:solidFill>
              <a:latin typeface="+mn-ea"/>
            </a:rPr>
            <a:t>このように賃金改善額≧加算額を間違わないように注意します。</a:t>
          </a:r>
          <a:endParaRPr kumimoji="1" lang="en-US" altLang="ja-JP" sz="1400" b="1">
            <a:solidFill>
              <a:schemeClr val="accent2">
                <a:lumMod val="50000"/>
              </a:schemeClr>
            </a:solidFill>
            <a:latin typeface="+mn-ea"/>
          </a:endParaRPr>
        </a:p>
      </xdr:txBody>
    </xdr:sp>
    <xdr:clientData/>
  </xdr:twoCellAnchor>
  <xdr:twoCellAnchor>
    <xdr:from>
      <xdr:col>9</xdr:col>
      <xdr:colOff>134471</xdr:colOff>
      <xdr:row>27</xdr:row>
      <xdr:rowOff>224118</xdr:rowOff>
    </xdr:from>
    <xdr:to>
      <xdr:col>14</xdr:col>
      <xdr:colOff>363754</xdr:colOff>
      <xdr:row>30</xdr:row>
      <xdr:rowOff>219172</xdr:rowOff>
    </xdr:to>
    <xdr:sp macro="" textlink="">
      <xdr:nvSpPr>
        <xdr:cNvPr id="15" name="楕円 14">
          <a:extLst>
            <a:ext uri="{FF2B5EF4-FFF2-40B4-BE49-F238E27FC236}">
              <a16:creationId xmlns="" xmlns:a16="http://schemas.microsoft.com/office/drawing/2014/main" id="{00000000-0008-0000-0800-00000F000000}"/>
            </a:ext>
          </a:extLst>
        </xdr:cNvPr>
        <xdr:cNvSpPr/>
      </xdr:nvSpPr>
      <xdr:spPr>
        <a:xfrm rot="5400000">
          <a:off x="1613100" y="10399606"/>
          <a:ext cx="1709554" cy="1686048"/>
        </a:xfrm>
        <a:prstGeom prst="ellipse">
          <a:avLst/>
        </a:prstGeom>
        <a:solidFill>
          <a:schemeClr val="bg1"/>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1"/>
        <a:lstStyle/>
        <a:p>
          <a:pPr algn="l"/>
          <a:r>
            <a:rPr kumimoji="1" lang="en-US" altLang="ja-JP" sz="11000">
              <a:solidFill>
                <a:sysClr val="windowText" lastClr="000000"/>
              </a:solidFill>
              <a:latin typeface="HGPｺﾞｼｯｸE" panose="020B0900000000000000" pitchFamily="50" charset="-128"/>
              <a:ea typeface="HGPｺﾞｼｯｸE" panose="020B0900000000000000" pitchFamily="50" charset="-128"/>
            </a:rPr>
            <a:t>4</a:t>
          </a:r>
          <a:endParaRPr kumimoji="1" lang="ja-JP" altLang="en-US" sz="11000">
            <a:solidFill>
              <a:sysClr val="windowText" lastClr="00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48</xdr:col>
      <xdr:colOff>311727</xdr:colOff>
      <xdr:row>16</xdr:row>
      <xdr:rowOff>0</xdr:rowOff>
    </xdr:from>
    <xdr:to>
      <xdr:col>51</xdr:col>
      <xdr:colOff>138547</xdr:colOff>
      <xdr:row>18</xdr:row>
      <xdr:rowOff>318240</xdr:rowOff>
    </xdr:to>
    <xdr:sp macro="" textlink="">
      <xdr:nvSpPr>
        <xdr:cNvPr id="11" name="円形吹き出し 10">
          <a:extLst>
            <a:ext uri="{FF2B5EF4-FFF2-40B4-BE49-F238E27FC236}">
              <a16:creationId xmlns="" xmlns:a16="http://schemas.microsoft.com/office/drawing/2014/main" id="{00000000-0008-0000-0800-00000B000000}"/>
            </a:ext>
          </a:extLst>
        </xdr:cNvPr>
        <xdr:cNvSpPr/>
      </xdr:nvSpPr>
      <xdr:spPr>
        <a:xfrm>
          <a:off x="31207363" y="4364182"/>
          <a:ext cx="1905002" cy="1028285"/>
        </a:xfrm>
        <a:prstGeom prst="wedgeEllipseCallout">
          <a:avLst>
            <a:gd name="adj1" fmla="val -71887"/>
            <a:gd name="adj2" fmla="val -14328"/>
          </a:avLst>
        </a:prstGeom>
        <a:solidFill>
          <a:srgbClr val="FF99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latin typeface="HGP創英角ｺﾞｼｯｸUB" panose="020B0900000000000000" pitchFamily="50" charset="-128"/>
              <a:ea typeface="HGP創英角ｺﾞｼｯｸUB" panose="020B0900000000000000" pitchFamily="50" charset="-128"/>
            </a:rPr>
            <a:t>こちらの額を記載</a:t>
          </a:r>
        </a:p>
      </xdr:txBody>
    </xdr:sp>
    <xdr:clientData/>
  </xdr:twoCellAnchor>
  <xdr:twoCellAnchor>
    <xdr:from>
      <xdr:col>17</xdr:col>
      <xdr:colOff>640773</xdr:colOff>
      <xdr:row>0</xdr:row>
      <xdr:rowOff>0</xdr:rowOff>
    </xdr:from>
    <xdr:to>
      <xdr:col>30</xdr:col>
      <xdr:colOff>259772</xdr:colOff>
      <xdr:row>3</xdr:row>
      <xdr:rowOff>207818</xdr:rowOff>
    </xdr:to>
    <xdr:sp macro="" textlink="">
      <xdr:nvSpPr>
        <xdr:cNvPr id="20" name="角丸四角形吹き出し 19">
          <a:extLst>
            <a:ext uri="{FF2B5EF4-FFF2-40B4-BE49-F238E27FC236}">
              <a16:creationId xmlns="" xmlns:a16="http://schemas.microsoft.com/office/drawing/2014/main" id="{00000000-0008-0000-0200-0000A7000000}"/>
            </a:ext>
          </a:extLst>
        </xdr:cNvPr>
        <xdr:cNvSpPr/>
      </xdr:nvSpPr>
      <xdr:spPr bwMode="auto">
        <a:xfrm>
          <a:off x="7031182" y="0"/>
          <a:ext cx="10512135" cy="1143000"/>
        </a:xfrm>
        <a:prstGeom prst="wedgeRoundRectCallout">
          <a:avLst>
            <a:gd name="adj1" fmla="val 31748"/>
            <a:gd name="adj2" fmla="val 48993"/>
            <a:gd name="adj3" fmla="val 16667"/>
          </a:avLst>
        </a:prstGeom>
        <a:solidFill>
          <a:srgbClr val="FFD5F4"/>
        </a:solidFill>
        <a:ln w="38100" cap="flat" cmpd="sng" algn="ctr">
          <a:solidFill>
            <a:schemeClr val="accent1"/>
          </a:solidFill>
          <a:prstDash val="solid"/>
          <a:round/>
          <a:headEnd type="none" w="med" len="med"/>
          <a:tailEnd type="none" w="med" len="med"/>
        </a:ln>
        <a:effectLst/>
        <a:extLst/>
      </xdr:spPr>
      <xdr:txBody>
        <a:bodyPr vertOverflow="clip" horzOverflow="clip" wrap="square" lIns="72000" tIns="0" rIns="0" bIns="0" spcCol="0" rtlCol="0" anchor="ctr" anchorCtr="0"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2000" b="1" kern="1200">
              <a:solidFill>
                <a:srgbClr val="FF0000"/>
              </a:solidFill>
              <a:effectLst/>
              <a:latin typeface="+mn-lt"/>
              <a:ea typeface="+mn-ea"/>
              <a:cs typeface="+mn-cs"/>
            </a:rPr>
            <a:t>注意</a:t>
          </a:r>
          <a:r>
            <a:rPr kumimoji="1" lang="en-US" altLang="ja-JP" sz="2000" b="1" kern="1200">
              <a:solidFill>
                <a:srgbClr val="FF0000"/>
              </a:solidFill>
              <a:effectLst/>
              <a:latin typeface="+mn-lt"/>
              <a:ea typeface="+mn-ea"/>
              <a:cs typeface="+mn-cs"/>
            </a:rPr>
            <a:t>‼</a:t>
          </a:r>
          <a:r>
            <a:rPr kumimoji="1" lang="ja-JP" altLang="ja-JP" sz="2000" b="1" kern="1200">
              <a:solidFill>
                <a:srgbClr val="FF0000"/>
              </a:solidFill>
              <a:effectLst/>
              <a:latin typeface="+mn-lt"/>
              <a:ea typeface="+mn-ea"/>
              <a:cs typeface="+mn-cs"/>
            </a:rPr>
            <a:t> 白枠には</a:t>
          </a:r>
          <a:r>
            <a:rPr kumimoji="1" lang="ja-JP" altLang="en-US" sz="2000" b="1" kern="1200">
              <a:solidFill>
                <a:srgbClr val="FF0000"/>
              </a:solidFill>
              <a:effectLst/>
              <a:latin typeface="+mn-lt"/>
              <a:ea typeface="+mn-ea"/>
              <a:cs typeface="+mn-cs"/>
            </a:rPr>
            <a:t>入力</a:t>
          </a:r>
          <a:r>
            <a:rPr kumimoji="1" lang="ja-JP" altLang="ja-JP" sz="2000" b="1" kern="1200">
              <a:solidFill>
                <a:srgbClr val="FF0000"/>
              </a:solidFill>
              <a:effectLst/>
              <a:latin typeface="+mn-lt"/>
              <a:ea typeface="+mn-ea"/>
              <a:cs typeface="+mn-cs"/>
            </a:rPr>
            <a:t>しない</a:t>
          </a:r>
          <a:endParaRPr kumimoji="1" lang="en-US" altLang="ja-JP" sz="2000" b="1">
            <a:solidFill>
              <a:srgbClr val="FF0000"/>
            </a:solidFill>
            <a:latin typeface="HGPｺﾞｼｯｸM" panose="020B0600000000000000" pitchFamily="50" charset="-128"/>
            <a:ea typeface="HGPｺﾞｼｯｸM" panose="020B0600000000000000" pitchFamily="50" charset="-128"/>
          </a:endParaRPr>
        </a:p>
        <a:p>
          <a:pPr lvl="0" algn="l"/>
          <a:r>
            <a:rPr kumimoji="1" lang="ja-JP" altLang="en-US" sz="2000" b="1">
              <a:solidFill>
                <a:sysClr val="windowText" lastClr="000000"/>
              </a:solidFill>
              <a:latin typeface="HGPｺﾞｼｯｸM" panose="020B0600000000000000" pitchFamily="50" charset="-128"/>
              <a:ea typeface="HGPｺﾞｼｯｸM" panose="020B0600000000000000" pitchFamily="50" charset="-128"/>
            </a:rPr>
            <a:t>訂正する時は、</a:t>
          </a:r>
          <a:r>
            <a:rPr kumimoji="1" lang="en-US" altLang="ja-JP" sz="2000" b="1">
              <a:solidFill>
                <a:sysClr val="windowText" lastClr="000000"/>
              </a:solidFill>
              <a:latin typeface="HGPｺﾞｼｯｸM" panose="020B0600000000000000" pitchFamily="50" charset="-128"/>
              <a:ea typeface="HGPｺﾞｼｯｸM" panose="020B0600000000000000" pitchFamily="50" charset="-128"/>
            </a:rPr>
            <a:t>3-2</a:t>
          </a:r>
          <a:r>
            <a:rPr kumimoji="1" lang="ja-JP" altLang="en-US" sz="2000" b="1">
              <a:solidFill>
                <a:sysClr val="windowText" lastClr="000000"/>
              </a:solidFill>
              <a:latin typeface="HGPｺﾞｼｯｸM" panose="020B0600000000000000" pitchFamily="50" charset="-128"/>
              <a:ea typeface="HGPｺﾞｼｯｸM" panose="020B0600000000000000" pitchFamily="50" charset="-128"/>
            </a:rPr>
            <a:t>・</a:t>
          </a:r>
          <a:r>
            <a:rPr kumimoji="1" lang="en-US" altLang="ja-JP" sz="2000" b="1">
              <a:solidFill>
                <a:sysClr val="windowText" lastClr="000000"/>
              </a:solidFill>
              <a:latin typeface="HGPｺﾞｼｯｸM" panose="020B0600000000000000" pitchFamily="50" charset="-128"/>
              <a:ea typeface="HGPｺﾞｼｯｸM" panose="020B0600000000000000" pitchFamily="50" charset="-128"/>
            </a:rPr>
            <a:t>3-3</a:t>
          </a:r>
          <a:r>
            <a:rPr kumimoji="1" lang="ja-JP" altLang="en-US" sz="2000" b="1">
              <a:solidFill>
                <a:sysClr val="windowText" lastClr="000000"/>
              </a:solidFill>
              <a:latin typeface="HGPｺﾞｼｯｸM" panose="020B0600000000000000" pitchFamily="50" charset="-128"/>
              <a:ea typeface="HGPｺﾞｼｯｸM" panose="020B0600000000000000" pitchFamily="50" charset="-128"/>
            </a:rPr>
            <a:t>の色付きセルに戻る。訂正内容が本欄に反映されているかを確認する。</a:t>
          </a:r>
          <a:endParaRPr kumimoji="1" lang="en-US" altLang="ja-JP" sz="20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9675;&#20966;&#36935;&#25913;&#21892;\220610%20&#20966;&#36935;&#36890;&#30693;&#25913;&#27491;&#9670;\&#35336;&#30011;&#26360;&#12539;&#23455;&#32318;&#22577;&#21578;&#26360;\220615&#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9632;06KOUREI-NAS&#65288;&#12487;&#12540;&#12479;&#31227;&#34892;&#23436;&#20102;&#65289;\&#9632;03&#31649;&#29702;&#32102;&#20184;&#20418;\&#9734;&#65315;&#65325;&#31649;&#29702;\5&#38598;&#22243;&#25351;&#23566;\&#65330;4&#22320;&#23494;\&#21029;&#32025;&#27096;&#24335;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9632;06KOUREI-NAS&#65288;&#12487;&#12540;&#12479;&#31227;&#34892;&#23436;&#20102;&#65289;\&#9632;03&#31649;&#29702;&#32102;&#20184;&#20418;\&#9734;&#65315;&#65325;&#31649;&#29702;\5&#38598;&#22243;&#25351;&#23566;\&#65330;4&#22320;&#23494;\&#21029;&#32025;&#27096;&#24335;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9632;06KOUREI-NAS&#65288;&#12487;&#12540;&#12479;&#31227;&#34892;&#23436;&#20102;&#65289;\&#9632;03&#31649;&#29702;&#32102;&#20184;&#20418;\&#9734;&#65315;&#65325;&#31649;&#29702;\5&#38598;&#22243;&#25351;&#23566;\&#65330;4&#22320;&#23494;\2&#38598;&#22243;&#25351;&#23566;&#29992;&#65288;&#23455;&#32318;&#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w00058\Desktop\2a&#38598;&#22243;&#25351;&#23566;&#29992;&#65288;&#23455;&#3231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v>0</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3-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数式用"/>
      <sheetName val="別紙様式2-1 計画書_総括表"/>
      <sheetName val="はじめに"/>
      <sheetName val="基本情報入力シート"/>
      <sheetName val="別紙様式2-2 個表_処遇"/>
      <sheetName val="別紙様式2-3 個表_特定"/>
      <sheetName val="別紙様式2-4 個表_ベースアップ"/>
      <sheetName val="Sheet1"/>
      <sheetName val="別紙様式2-2 個表_処遇 (2)"/>
      <sheetName val="別紙様式2-3 個表_特定 (2)"/>
      <sheetName val="別紙様式2-4 個表_ベースアップ (2)"/>
      <sheetName val="【参考】数式用2"/>
    </sheetNames>
    <sheetDataSet>
      <sheetData sheetId="0">
        <row r="4">
          <cell r="C4" t="str">
            <v>加算Ⅰ</v>
          </cell>
        </row>
      </sheetData>
      <sheetData sheetId="1"/>
      <sheetData sheetId="2"/>
      <sheetData sheetId="3">
        <row r="11">
          <cell r="C11" t="str">
            <v>沖縄市</v>
          </cell>
        </row>
      </sheetData>
      <sheetData sheetId="4">
        <row r="5">
          <cell r="O5">
            <v>14967720</v>
          </cell>
        </row>
      </sheetData>
      <sheetData sheetId="5">
        <row r="5">
          <cell r="O5">
            <v>3100080</v>
          </cell>
        </row>
      </sheetData>
      <sheetData sheetId="6">
        <row r="5">
          <cell r="O5">
            <v>2798760</v>
          </cell>
        </row>
      </sheetData>
      <sheetData sheetId="7"/>
      <sheetData sheetId="8"/>
      <sheetData sheetId="9"/>
      <sheetData sheetId="10"/>
      <sheetData sheetId="11">
        <row r="3">
          <cell r="A3" t="str">
            <v>訪問介護</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数式用"/>
      <sheetName val="別紙様式2-1 計画書_総括表"/>
      <sheetName val="はじめに"/>
      <sheetName val="基本情報入力シート"/>
      <sheetName val="別紙様式2-2 個表_処遇"/>
      <sheetName val="別紙様式2-3 個表_特定"/>
      <sheetName val="別紙様式2-4 個表_ベースアップ"/>
      <sheetName val="Sheet1"/>
      <sheetName val="別紙様式2-2 個表_処遇 (2)"/>
      <sheetName val="別紙様式2-3 個表_特定 (2)"/>
      <sheetName val="別紙様式2-4 個表_ベースアップ (2)"/>
      <sheetName val="【参考】数式用2"/>
    </sheetNames>
    <sheetDataSet>
      <sheetData sheetId="0">
        <row r="4">
          <cell r="C4" t="str">
            <v>加算Ⅰ</v>
          </cell>
        </row>
      </sheetData>
      <sheetData sheetId="1" refreshError="1"/>
      <sheetData sheetId="2"/>
      <sheetData sheetId="3">
        <row r="11">
          <cell r="C11" t="str">
            <v>沖縄市</v>
          </cell>
        </row>
      </sheetData>
      <sheetData sheetId="4">
        <row r="5">
          <cell r="O5">
            <v>14967720</v>
          </cell>
        </row>
      </sheetData>
      <sheetData sheetId="5">
        <row r="5">
          <cell r="O5">
            <v>3100080</v>
          </cell>
        </row>
      </sheetData>
      <sheetData sheetId="6">
        <row r="5">
          <cell r="O5">
            <v>2798760</v>
          </cell>
        </row>
      </sheetData>
      <sheetData sheetId="7"/>
      <sheetData sheetId="8"/>
      <sheetData sheetId="9"/>
      <sheetData sheetId="10"/>
      <sheetData sheetId="11">
        <row r="3">
          <cell r="A3" t="str">
            <v>訪問介護</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サービス名一覧"/>
      <sheetName val="別紙様式3-1 (2)"/>
      <sheetName val="別紙様式3-2 (2)"/>
      <sheetName val="別紙様式3-3 (2)"/>
      <sheetName val="はじめに"/>
      <sheetName val="基本情報入力シート(実績)"/>
      <sheetName val="別紙様式3-1"/>
      <sheetName val="別紙様式3-2"/>
      <sheetName val="別紙様式3-3"/>
      <sheetName val="集団指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入力シート (2)"/>
      <sheetName val="別紙様式3-1 (2)"/>
      <sheetName val="別紙様式3-2 (2)"/>
      <sheetName val="別紙様式3-3 (2)"/>
      <sheetName val="はじめに"/>
      <sheetName val="基本情報入力シート"/>
      <sheetName val="別紙様式3-1"/>
      <sheetName val="別紙様式3-2"/>
      <sheetName val="別紙様式3-3"/>
      <sheetName val="集団指導"/>
      <sheetName val="【参考】サービス名一覧"/>
    </sheetNames>
    <sheetDataSet>
      <sheetData sheetId="0" refreshError="1"/>
      <sheetData sheetId="1" refreshError="1"/>
      <sheetData sheetId="2" refreshError="1"/>
      <sheetData sheetId="3" refreshError="1"/>
      <sheetData sheetId="4" refreshError="1"/>
      <sheetData sheetId="5">
        <row r="11">
          <cell r="C11" t="str">
            <v>沖縄市</v>
          </cell>
        </row>
      </sheetData>
      <sheetData sheetId="6"/>
      <sheetData sheetId="7">
        <row r="7">
          <cell r="Q7">
            <v>14967720</v>
          </cell>
        </row>
      </sheetData>
      <sheetData sheetId="8">
        <row r="6">
          <cell r="Q6">
            <v>187370000</v>
          </cell>
        </row>
      </sheetData>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okinawa@e-mail.com" TargetMode="Externa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okinawa@e-mail.com" TargetMode="Externa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39.xml"/><Relationship Id="rId18" Type="http://schemas.openxmlformats.org/officeDocument/2006/relationships/ctrlProp" Target="../ctrlProps/ctrlProp144.xml"/><Relationship Id="rId26" Type="http://schemas.openxmlformats.org/officeDocument/2006/relationships/ctrlProp" Target="../ctrlProps/ctrlProp152.xml"/><Relationship Id="rId39" Type="http://schemas.openxmlformats.org/officeDocument/2006/relationships/ctrlProp" Target="../ctrlProps/ctrlProp165.xml"/><Relationship Id="rId21" Type="http://schemas.openxmlformats.org/officeDocument/2006/relationships/ctrlProp" Target="../ctrlProps/ctrlProp147.xml"/><Relationship Id="rId34" Type="http://schemas.openxmlformats.org/officeDocument/2006/relationships/ctrlProp" Target="../ctrlProps/ctrlProp160.xml"/><Relationship Id="rId42" Type="http://schemas.openxmlformats.org/officeDocument/2006/relationships/ctrlProp" Target="../ctrlProps/ctrlProp168.xml"/><Relationship Id="rId47" Type="http://schemas.openxmlformats.org/officeDocument/2006/relationships/ctrlProp" Target="../ctrlProps/ctrlProp173.xml"/><Relationship Id="rId50" Type="http://schemas.openxmlformats.org/officeDocument/2006/relationships/ctrlProp" Target="../ctrlProps/ctrlProp176.xml"/><Relationship Id="rId55" Type="http://schemas.openxmlformats.org/officeDocument/2006/relationships/ctrlProp" Target="../ctrlProps/ctrlProp181.xml"/><Relationship Id="rId7" Type="http://schemas.openxmlformats.org/officeDocument/2006/relationships/ctrlProp" Target="../ctrlProps/ctrlProp133.xml"/><Relationship Id="rId2" Type="http://schemas.openxmlformats.org/officeDocument/2006/relationships/drawing" Target="../drawings/drawing8.xml"/><Relationship Id="rId16" Type="http://schemas.openxmlformats.org/officeDocument/2006/relationships/ctrlProp" Target="../ctrlProps/ctrlProp142.xml"/><Relationship Id="rId29" Type="http://schemas.openxmlformats.org/officeDocument/2006/relationships/ctrlProp" Target="../ctrlProps/ctrlProp155.xml"/><Relationship Id="rId11" Type="http://schemas.openxmlformats.org/officeDocument/2006/relationships/ctrlProp" Target="../ctrlProps/ctrlProp137.xml"/><Relationship Id="rId24" Type="http://schemas.openxmlformats.org/officeDocument/2006/relationships/ctrlProp" Target="../ctrlProps/ctrlProp150.xml"/><Relationship Id="rId32" Type="http://schemas.openxmlformats.org/officeDocument/2006/relationships/ctrlProp" Target="../ctrlProps/ctrlProp158.xml"/><Relationship Id="rId37" Type="http://schemas.openxmlformats.org/officeDocument/2006/relationships/ctrlProp" Target="../ctrlProps/ctrlProp163.xml"/><Relationship Id="rId40" Type="http://schemas.openxmlformats.org/officeDocument/2006/relationships/ctrlProp" Target="../ctrlProps/ctrlProp166.xml"/><Relationship Id="rId45" Type="http://schemas.openxmlformats.org/officeDocument/2006/relationships/ctrlProp" Target="../ctrlProps/ctrlProp171.xml"/><Relationship Id="rId53" Type="http://schemas.openxmlformats.org/officeDocument/2006/relationships/ctrlProp" Target="../ctrlProps/ctrlProp179.xml"/><Relationship Id="rId58" Type="http://schemas.openxmlformats.org/officeDocument/2006/relationships/ctrlProp" Target="../ctrlProps/ctrlProp184.xml"/><Relationship Id="rId5" Type="http://schemas.openxmlformats.org/officeDocument/2006/relationships/ctrlProp" Target="../ctrlProps/ctrlProp131.xml"/><Relationship Id="rId19" Type="http://schemas.openxmlformats.org/officeDocument/2006/relationships/ctrlProp" Target="../ctrlProps/ctrlProp145.xml"/><Relationship Id="rId4" Type="http://schemas.openxmlformats.org/officeDocument/2006/relationships/ctrlProp" Target="../ctrlProps/ctrlProp130.xml"/><Relationship Id="rId9" Type="http://schemas.openxmlformats.org/officeDocument/2006/relationships/ctrlProp" Target="../ctrlProps/ctrlProp135.xml"/><Relationship Id="rId14" Type="http://schemas.openxmlformats.org/officeDocument/2006/relationships/ctrlProp" Target="../ctrlProps/ctrlProp140.xml"/><Relationship Id="rId22" Type="http://schemas.openxmlformats.org/officeDocument/2006/relationships/ctrlProp" Target="../ctrlProps/ctrlProp148.xml"/><Relationship Id="rId27" Type="http://schemas.openxmlformats.org/officeDocument/2006/relationships/ctrlProp" Target="../ctrlProps/ctrlProp153.xml"/><Relationship Id="rId30" Type="http://schemas.openxmlformats.org/officeDocument/2006/relationships/ctrlProp" Target="../ctrlProps/ctrlProp156.xml"/><Relationship Id="rId35" Type="http://schemas.openxmlformats.org/officeDocument/2006/relationships/ctrlProp" Target="../ctrlProps/ctrlProp161.xml"/><Relationship Id="rId43" Type="http://schemas.openxmlformats.org/officeDocument/2006/relationships/ctrlProp" Target="../ctrlProps/ctrlProp169.xml"/><Relationship Id="rId48" Type="http://schemas.openxmlformats.org/officeDocument/2006/relationships/ctrlProp" Target="../ctrlProps/ctrlProp174.xml"/><Relationship Id="rId56" Type="http://schemas.openxmlformats.org/officeDocument/2006/relationships/ctrlProp" Target="../ctrlProps/ctrlProp182.xml"/><Relationship Id="rId8" Type="http://schemas.openxmlformats.org/officeDocument/2006/relationships/ctrlProp" Target="../ctrlProps/ctrlProp134.xml"/><Relationship Id="rId51" Type="http://schemas.openxmlformats.org/officeDocument/2006/relationships/ctrlProp" Target="../ctrlProps/ctrlProp177.xml"/><Relationship Id="rId3" Type="http://schemas.openxmlformats.org/officeDocument/2006/relationships/vmlDrawing" Target="../drawings/vmlDrawing2.vml"/><Relationship Id="rId12" Type="http://schemas.openxmlformats.org/officeDocument/2006/relationships/ctrlProp" Target="../ctrlProps/ctrlProp138.xml"/><Relationship Id="rId17" Type="http://schemas.openxmlformats.org/officeDocument/2006/relationships/ctrlProp" Target="../ctrlProps/ctrlProp143.xml"/><Relationship Id="rId25" Type="http://schemas.openxmlformats.org/officeDocument/2006/relationships/ctrlProp" Target="../ctrlProps/ctrlProp151.xml"/><Relationship Id="rId33" Type="http://schemas.openxmlformats.org/officeDocument/2006/relationships/ctrlProp" Target="../ctrlProps/ctrlProp159.xml"/><Relationship Id="rId38" Type="http://schemas.openxmlformats.org/officeDocument/2006/relationships/ctrlProp" Target="../ctrlProps/ctrlProp164.xml"/><Relationship Id="rId46" Type="http://schemas.openxmlformats.org/officeDocument/2006/relationships/ctrlProp" Target="../ctrlProps/ctrlProp172.xml"/><Relationship Id="rId59" Type="http://schemas.openxmlformats.org/officeDocument/2006/relationships/ctrlProp" Target="../ctrlProps/ctrlProp185.xml"/><Relationship Id="rId20" Type="http://schemas.openxmlformats.org/officeDocument/2006/relationships/ctrlProp" Target="../ctrlProps/ctrlProp146.xml"/><Relationship Id="rId41" Type="http://schemas.openxmlformats.org/officeDocument/2006/relationships/ctrlProp" Target="../ctrlProps/ctrlProp167.xml"/><Relationship Id="rId54" Type="http://schemas.openxmlformats.org/officeDocument/2006/relationships/ctrlProp" Target="../ctrlProps/ctrlProp180.xml"/><Relationship Id="rId1" Type="http://schemas.openxmlformats.org/officeDocument/2006/relationships/printerSettings" Target="../printerSettings/printerSettings8.bin"/><Relationship Id="rId6" Type="http://schemas.openxmlformats.org/officeDocument/2006/relationships/ctrlProp" Target="../ctrlProps/ctrlProp132.xml"/><Relationship Id="rId15" Type="http://schemas.openxmlformats.org/officeDocument/2006/relationships/ctrlProp" Target="../ctrlProps/ctrlProp141.xml"/><Relationship Id="rId23" Type="http://schemas.openxmlformats.org/officeDocument/2006/relationships/ctrlProp" Target="../ctrlProps/ctrlProp149.xml"/><Relationship Id="rId28" Type="http://schemas.openxmlformats.org/officeDocument/2006/relationships/ctrlProp" Target="../ctrlProps/ctrlProp154.xml"/><Relationship Id="rId36" Type="http://schemas.openxmlformats.org/officeDocument/2006/relationships/ctrlProp" Target="../ctrlProps/ctrlProp162.xml"/><Relationship Id="rId49" Type="http://schemas.openxmlformats.org/officeDocument/2006/relationships/ctrlProp" Target="../ctrlProps/ctrlProp175.xml"/><Relationship Id="rId57" Type="http://schemas.openxmlformats.org/officeDocument/2006/relationships/ctrlProp" Target="../ctrlProps/ctrlProp183.xml"/><Relationship Id="rId10" Type="http://schemas.openxmlformats.org/officeDocument/2006/relationships/ctrlProp" Target="../ctrlProps/ctrlProp136.xml"/><Relationship Id="rId31" Type="http://schemas.openxmlformats.org/officeDocument/2006/relationships/ctrlProp" Target="../ctrlProps/ctrlProp157.xml"/><Relationship Id="rId44" Type="http://schemas.openxmlformats.org/officeDocument/2006/relationships/ctrlProp" Target="../ctrlProps/ctrlProp170.xml"/><Relationship Id="rId52" Type="http://schemas.openxmlformats.org/officeDocument/2006/relationships/ctrlProp" Target="../ctrlProps/ctrlProp178.xml"/><Relationship Id="rId60" Type="http://schemas.openxmlformats.org/officeDocument/2006/relationships/ctrlProp" Target="../ctrlProps/ctrlProp18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tabSelected="1" zoomScaleNormal="100" workbookViewId="0">
      <selection activeCell="B2" sqref="B2"/>
    </sheetView>
  </sheetViews>
  <sheetFormatPr defaultRowHeight="18.75"/>
  <sheetData/>
  <phoneticPr fontId="6"/>
  <printOptions horizontalCentered="1"/>
  <pageMargins left="0.31496062992125984" right="0.31496062992125984"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BDF2"/>
  </sheetPr>
  <dimension ref="A1:AB30"/>
  <sheetViews>
    <sheetView view="pageBreakPreview" topLeftCell="N28" zoomScale="85" zoomScaleNormal="120" zoomScaleSheetLayoutView="85" workbookViewId="0">
      <selection activeCell="U23" sqref="U23"/>
    </sheetView>
  </sheetViews>
  <sheetFormatPr defaultColWidth="9" defaultRowHeight="13.5"/>
  <cols>
    <col min="1" max="1" width="4" style="107" customWidth="1"/>
    <col min="2" max="4" width="2" style="107" customWidth="1"/>
    <col min="5" max="5" width="1.875" style="107" customWidth="1"/>
    <col min="6" max="9" width="2" style="107" customWidth="1"/>
    <col min="10" max="10" width="2.125" style="107" customWidth="1"/>
    <col min="11" max="11" width="2" style="107" customWidth="1"/>
    <col min="12" max="12" width="2" style="107" hidden="1" customWidth="1"/>
    <col min="13" max="14" width="7.5" style="107" bestFit="1" customWidth="1"/>
    <col min="15" max="15" width="8.75" style="107" customWidth="1"/>
    <col min="16" max="17" width="18.75" style="107" customWidth="1"/>
    <col min="18" max="21" width="16.25" style="107" customWidth="1"/>
    <col min="22" max="23" width="10.625" style="107" customWidth="1"/>
    <col min="24" max="25" width="10.75" style="107" customWidth="1"/>
    <col min="26" max="26" width="11.25" style="107" customWidth="1"/>
    <col min="27" max="27" width="3.625" style="107" customWidth="1"/>
    <col min="28" max="28" width="12.375" style="107" customWidth="1"/>
    <col min="29" max="16384" width="9" style="107"/>
  </cols>
  <sheetData>
    <row r="1" spans="1:28" ht="15.75" customHeight="1">
      <c r="A1" s="775" t="s">
        <v>516</v>
      </c>
      <c r="B1" s="775"/>
      <c r="C1" s="69"/>
      <c r="D1" s="69"/>
      <c r="E1" s="69"/>
      <c r="F1" s="69"/>
      <c r="G1" s="69"/>
      <c r="H1" s="69"/>
      <c r="I1" s="69" t="s">
        <v>517</v>
      </c>
      <c r="J1" s="69"/>
      <c r="K1" s="69"/>
      <c r="L1" s="69"/>
      <c r="M1" s="69"/>
      <c r="N1" s="69"/>
      <c r="O1" s="69"/>
      <c r="P1" s="69"/>
      <c r="Q1" s="69"/>
      <c r="R1" s="69"/>
      <c r="S1" s="69"/>
      <c r="T1" s="69"/>
      <c r="U1" s="69"/>
      <c r="V1" s="69"/>
      <c r="W1" s="69"/>
      <c r="X1" s="69"/>
      <c r="Y1" s="69"/>
      <c r="Z1" s="69"/>
      <c r="AA1" s="69"/>
    </row>
    <row r="2" spans="1:28" ht="15.75" customHeight="1" thickBot="1">
      <c r="A2" s="69"/>
      <c r="B2" s="69"/>
      <c r="C2" s="69"/>
      <c r="D2" s="69"/>
      <c r="E2" s="69"/>
      <c r="F2" s="69"/>
      <c r="G2" s="69"/>
      <c r="H2" s="69"/>
      <c r="I2" s="69"/>
      <c r="J2" s="69"/>
      <c r="K2" s="69"/>
      <c r="L2" s="69"/>
      <c r="M2" s="69"/>
      <c r="N2" s="69"/>
      <c r="O2" s="69"/>
      <c r="P2" s="69"/>
      <c r="Q2" s="69"/>
      <c r="R2" s="69"/>
      <c r="S2" s="69"/>
      <c r="T2" s="69"/>
      <c r="U2" s="69"/>
      <c r="V2" s="69"/>
      <c r="W2" s="69"/>
      <c r="X2" s="69"/>
      <c r="Y2" s="69"/>
      <c r="Z2" s="69"/>
      <c r="AA2" s="69"/>
    </row>
    <row r="3" spans="1:28" ht="15.75" customHeight="1" thickBot="1">
      <c r="A3" s="1458" t="s">
        <v>12</v>
      </c>
      <c r="B3" s="1458"/>
      <c r="C3" s="1459"/>
      <c r="D3" s="1460" t="s">
        <v>534</v>
      </c>
      <c r="E3" s="1461"/>
      <c r="F3" s="1461"/>
      <c r="G3" s="1461"/>
      <c r="H3" s="1461"/>
      <c r="I3" s="1461"/>
      <c r="J3" s="1461"/>
      <c r="K3" s="1461"/>
      <c r="L3" s="1461"/>
      <c r="M3" s="1461"/>
      <c r="N3" s="1461"/>
      <c r="O3" s="1461"/>
      <c r="P3" s="1462"/>
      <c r="Q3" s="69"/>
      <c r="R3" s="887" t="s">
        <v>518</v>
      </c>
      <c r="S3" s="1811" t="s">
        <v>519</v>
      </c>
      <c r="T3" s="1811"/>
      <c r="U3" s="1811"/>
      <c r="V3" s="1811"/>
      <c r="W3" s="1811"/>
      <c r="X3" s="1811"/>
      <c r="Y3" s="1811"/>
      <c r="Z3" s="69"/>
      <c r="AA3" s="69"/>
    </row>
    <row r="4" spans="1:28" ht="15.75" customHeight="1" thickBot="1">
      <c r="A4" s="523"/>
      <c r="B4" s="523"/>
      <c r="C4" s="523"/>
      <c r="D4" s="521"/>
      <c r="E4" s="521"/>
      <c r="F4" s="521"/>
      <c r="G4" s="521"/>
      <c r="H4" s="521"/>
      <c r="I4" s="521"/>
      <c r="J4" s="521"/>
      <c r="K4" s="521"/>
      <c r="L4" s="521"/>
      <c r="M4" s="521"/>
      <c r="N4" s="521"/>
      <c r="O4" s="521"/>
      <c r="P4" s="69"/>
      <c r="Q4" s="69"/>
      <c r="R4" s="69"/>
      <c r="S4" s="1811"/>
      <c r="T4" s="1811"/>
      <c r="U4" s="1811"/>
      <c r="V4" s="1811"/>
      <c r="W4" s="1811"/>
      <c r="X4" s="1811"/>
      <c r="Y4" s="1811"/>
      <c r="Z4" s="69"/>
      <c r="AA4" s="776"/>
    </row>
    <row r="5" spans="1:28" ht="15" customHeight="1">
      <c r="A5" s="69"/>
      <c r="B5" s="1786"/>
      <c r="C5" s="1787"/>
      <c r="D5" s="1787"/>
      <c r="E5" s="1787"/>
      <c r="F5" s="1787"/>
      <c r="G5" s="1787"/>
      <c r="H5" s="1787"/>
      <c r="I5" s="1787"/>
      <c r="J5" s="1787"/>
      <c r="K5" s="1787"/>
      <c r="L5" s="1787"/>
      <c r="M5" s="1787"/>
      <c r="N5" s="1787"/>
      <c r="O5" s="1787"/>
      <c r="P5" s="1788"/>
      <c r="Q5" s="888" t="s">
        <v>520</v>
      </c>
      <c r="R5" s="69"/>
      <c r="S5" s="1811"/>
      <c r="T5" s="1811"/>
      <c r="U5" s="1811"/>
      <c r="V5" s="1811"/>
      <c r="W5" s="1811"/>
      <c r="X5" s="1811"/>
      <c r="Y5" s="1811"/>
      <c r="Z5" s="779"/>
      <c r="AA5" s="779"/>
      <c r="AB5" s="69"/>
    </row>
    <row r="6" spans="1:28" ht="20.25" customHeight="1">
      <c r="A6" s="69"/>
      <c r="B6" s="889" t="s">
        <v>521</v>
      </c>
      <c r="C6" s="890"/>
      <c r="D6" s="890"/>
      <c r="E6" s="890"/>
      <c r="F6" s="890"/>
      <c r="G6" s="890"/>
      <c r="H6" s="890"/>
      <c r="I6" s="890"/>
      <c r="J6" s="890"/>
      <c r="K6" s="890"/>
      <c r="L6" s="890"/>
      <c r="M6" s="890"/>
      <c r="N6" s="890"/>
      <c r="O6" s="890"/>
      <c r="P6" s="890"/>
      <c r="Q6" s="891">
        <v>93685000</v>
      </c>
      <c r="R6" s="69"/>
      <c r="S6" s="1811"/>
      <c r="T6" s="1811"/>
      <c r="U6" s="1811"/>
      <c r="V6" s="1811"/>
      <c r="W6" s="1811"/>
      <c r="X6" s="1811"/>
      <c r="Y6" s="1811"/>
      <c r="Z6" s="785"/>
      <c r="AA6" s="785"/>
      <c r="AB6" s="69"/>
    </row>
    <row r="7" spans="1:28" ht="20.25" customHeight="1">
      <c r="A7" s="59"/>
      <c r="B7" s="892" t="s">
        <v>522</v>
      </c>
      <c r="C7" s="787"/>
      <c r="D7" s="787"/>
      <c r="E7" s="787"/>
      <c r="F7" s="787"/>
      <c r="G7" s="787"/>
      <c r="H7" s="787"/>
      <c r="I7" s="787"/>
      <c r="J7" s="787"/>
      <c r="K7" s="787"/>
      <c r="L7" s="787"/>
      <c r="M7" s="787"/>
      <c r="N7" s="787"/>
      <c r="O7" s="787"/>
      <c r="P7" s="787"/>
      <c r="Q7" s="891">
        <v>7483860</v>
      </c>
      <c r="R7" s="69"/>
      <c r="S7" s="1811"/>
      <c r="T7" s="1811"/>
      <c r="U7" s="1811"/>
      <c r="V7" s="1811"/>
      <c r="W7" s="1811"/>
      <c r="X7" s="1811"/>
      <c r="Y7" s="1811"/>
      <c r="Z7" s="798"/>
      <c r="AA7" s="798"/>
      <c r="AB7" s="69"/>
    </row>
    <row r="8" spans="1:28" ht="20.25" customHeight="1">
      <c r="A8" s="59"/>
      <c r="B8" s="893" t="s">
        <v>523</v>
      </c>
      <c r="C8" s="800"/>
      <c r="D8" s="800"/>
      <c r="E8" s="800"/>
      <c r="F8" s="800"/>
      <c r="G8" s="800"/>
      <c r="H8" s="800"/>
      <c r="I8" s="800"/>
      <c r="J8" s="800"/>
      <c r="K8" s="800"/>
      <c r="L8" s="800"/>
      <c r="M8" s="800"/>
      <c r="N8" s="800"/>
      <c r="O8" s="800"/>
      <c r="P8" s="800"/>
      <c r="Q8" s="891">
        <v>1550040</v>
      </c>
      <c r="R8" s="69"/>
      <c r="S8" s="1811"/>
      <c r="T8" s="1811"/>
      <c r="U8" s="1811"/>
      <c r="V8" s="1811"/>
      <c r="W8" s="1811"/>
      <c r="X8" s="1811"/>
      <c r="Y8" s="1811"/>
      <c r="Z8" s="811"/>
      <c r="AA8" s="811"/>
      <c r="AB8" s="69"/>
    </row>
    <row r="9" spans="1:28" ht="20.25" customHeight="1" thickBot="1">
      <c r="A9" s="69"/>
      <c r="B9" s="894" t="s">
        <v>524</v>
      </c>
      <c r="C9" s="895"/>
      <c r="D9" s="895"/>
      <c r="E9" s="895"/>
      <c r="F9" s="895"/>
      <c r="G9" s="895"/>
      <c r="H9" s="895"/>
      <c r="I9" s="895"/>
      <c r="J9" s="895"/>
      <c r="K9" s="895"/>
      <c r="L9" s="895"/>
      <c r="M9" s="895"/>
      <c r="N9" s="895"/>
      <c r="O9" s="895"/>
      <c r="P9" s="895"/>
      <c r="Q9" s="891">
        <v>1399380</v>
      </c>
      <c r="R9" s="69"/>
      <c r="S9" s="1811"/>
      <c r="T9" s="1811"/>
      <c r="U9" s="1811"/>
      <c r="V9" s="1811"/>
      <c r="W9" s="1811"/>
      <c r="X9" s="1811"/>
      <c r="Y9" s="1811"/>
      <c r="Z9" s="896"/>
      <c r="AA9" s="896"/>
    </row>
    <row r="10" spans="1:28" ht="8.25" customHeight="1">
      <c r="A10" s="69"/>
      <c r="B10" s="1812"/>
      <c r="C10" s="1812"/>
      <c r="D10" s="1812"/>
      <c r="E10" s="1812"/>
      <c r="F10" s="1812"/>
      <c r="G10" s="1812"/>
      <c r="H10" s="1812"/>
      <c r="I10" s="1812"/>
      <c r="J10" s="1812"/>
      <c r="K10" s="1812"/>
      <c r="L10" s="1812"/>
      <c r="M10" s="1812"/>
      <c r="N10" s="1812"/>
      <c r="O10" s="1812"/>
      <c r="P10" s="1812"/>
      <c r="Q10" s="897"/>
      <c r="R10" s="813"/>
      <c r="S10" s="813"/>
      <c r="T10" s="813"/>
      <c r="U10" s="813"/>
      <c r="V10" s="813"/>
      <c r="W10" s="813"/>
      <c r="X10" s="813"/>
      <c r="Y10" s="813"/>
      <c r="Z10" s="813"/>
      <c r="AA10" s="813"/>
    </row>
    <row r="11" spans="1:28" ht="13.5" customHeight="1">
      <c r="A11" s="1739"/>
      <c r="B11" s="1765" t="s">
        <v>342</v>
      </c>
      <c r="C11" s="1766"/>
      <c r="D11" s="1766"/>
      <c r="E11" s="1766"/>
      <c r="F11" s="1766"/>
      <c r="G11" s="1766"/>
      <c r="H11" s="1766"/>
      <c r="I11" s="1766"/>
      <c r="J11" s="1766"/>
      <c r="K11" s="1767"/>
      <c r="L11" s="818"/>
      <c r="M11" s="1750" t="s">
        <v>486</v>
      </c>
      <c r="N11" s="819"/>
      <c r="O11" s="820"/>
      <c r="P11" s="1767" t="s">
        <v>487</v>
      </c>
      <c r="Q11" s="1771" t="s">
        <v>48</v>
      </c>
      <c r="R11" s="1800" t="s">
        <v>525</v>
      </c>
      <c r="S11" s="898" t="s">
        <v>481</v>
      </c>
      <c r="T11" s="899" t="s">
        <v>483</v>
      </c>
      <c r="U11" s="1802" t="s">
        <v>84</v>
      </c>
      <c r="V11" s="1803"/>
      <c r="W11" s="1803"/>
      <c r="X11" s="1803"/>
      <c r="Y11" s="1804"/>
      <c r="Z11" s="69"/>
      <c r="AA11" s="69"/>
    </row>
    <row r="12" spans="1:28" ht="13.5" customHeight="1">
      <c r="A12" s="1740"/>
      <c r="B12" s="1768"/>
      <c r="C12" s="1769"/>
      <c r="D12" s="1769"/>
      <c r="E12" s="1769"/>
      <c r="F12" s="1769"/>
      <c r="G12" s="1769"/>
      <c r="H12" s="1769"/>
      <c r="I12" s="1769"/>
      <c r="J12" s="1769"/>
      <c r="K12" s="1770"/>
      <c r="L12" s="830"/>
      <c r="M12" s="1751"/>
      <c r="N12" s="1773" t="s">
        <v>46</v>
      </c>
      <c r="O12" s="1774"/>
      <c r="P12" s="1770"/>
      <c r="Q12" s="1772"/>
      <c r="R12" s="1801"/>
      <c r="S12" s="1750" t="s">
        <v>526</v>
      </c>
      <c r="T12" s="1750" t="s">
        <v>527</v>
      </c>
      <c r="U12" s="1805" t="s">
        <v>528</v>
      </c>
      <c r="V12" s="1807" t="s">
        <v>529</v>
      </c>
      <c r="W12" s="900"/>
      <c r="X12" s="1807" t="s">
        <v>530</v>
      </c>
      <c r="Y12" s="901"/>
    </row>
    <row r="13" spans="1:28" ht="13.5" customHeight="1">
      <c r="A13" s="1740"/>
      <c r="B13" s="1768"/>
      <c r="C13" s="1769"/>
      <c r="D13" s="1769"/>
      <c r="E13" s="1769"/>
      <c r="F13" s="1769"/>
      <c r="G13" s="1769"/>
      <c r="H13" s="1769"/>
      <c r="I13" s="1769"/>
      <c r="J13" s="1769"/>
      <c r="K13" s="1770"/>
      <c r="L13" s="830"/>
      <c r="M13" s="1751"/>
      <c r="N13" s="835"/>
      <c r="O13" s="836"/>
      <c r="P13" s="1770"/>
      <c r="Q13" s="1772"/>
      <c r="R13" s="1801"/>
      <c r="S13" s="1749"/>
      <c r="T13" s="1751"/>
      <c r="U13" s="1806"/>
      <c r="V13" s="1808"/>
      <c r="W13" s="1809" t="s">
        <v>531</v>
      </c>
      <c r="X13" s="1808"/>
      <c r="Y13" s="1809" t="s">
        <v>532</v>
      </c>
    </row>
    <row r="14" spans="1:28" ht="21.75" customHeight="1">
      <c r="A14" s="1740"/>
      <c r="B14" s="1768"/>
      <c r="C14" s="1769"/>
      <c r="D14" s="1769"/>
      <c r="E14" s="1769"/>
      <c r="F14" s="1769"/>
      <c r="G14" s="1769"/>
      <c r="H14" s="1769"/>
      <c r="I14" s="1769"/>
      <c r="J14" s="1769"/>
      <c r="K14" s="1770"/>
      <c r="L14" s="830"/>
      <c r="M14" s="1751"/>
      <c r="N14" s="837" t="s">
        <v>51</v>
      </c>
      <c r="O14" s="838" t="s">
        <v>52</v>
      </c>
      <c r="P14" s="1770"/>
      <c r="Q14" s="1772"/>
      <c r="R14" s="1801"/>
      <c r="S14" s="1749"/>
      <c r="T14" s="1749"/>
      <c r="U14" s="1806"/>
      <c r="V14" s="1808"/>
      <c r="W14" s="1810"/>
      <c r="X14" s="1808"/>
      <c r="Y14" s="1810"/>
    </row>
    <row r="15" spans="1:28" ht="21.75" customHeight="1">
      <c r="A15" s="839"/>
      <c r="B15" s="1768"/>
      <c r="C15" s="1769"/>
      <c r="D15" s="1769"/>
      <c r="E15" s="1769"/>
      <c r="F15" s="1769"/>
      <c r="G15" s="1769"/>
      <c r="H15" s="1769"/>
      <c r="I15" s="1769"/>
      <c r="J15" s="1769"/>
      <c r="K15" s="1770"/>
      <c r="L15" s="840"/>
      <c r="M15" s="1751"/>
      <c r="N15" s="841"/>
      <c r="O15" s="838"/>
      <c r="P15" s="1770"/>
      <c r="Q15" s="1772"/>
      <c r="R15" s="1801"/>
      <c r="S15" s="1749"/>
      <c r="T15" s="1749"/>
      <c r="U15" s="1806"/>
      <c r="V15" s="1808"/>
      <c r="W15" s="1810"/>
      <c r="X15" s="1808"/>
      <c r="Y15" s="1810"/>
    </row>
    <row r="16" spans="1:28" ht="11.25" customHeight="1">
      <c r="A16" s="842"/>
      <c r="B16" s="843"/>
      <c r="C16" s="844"/>
      <c r="D16" s="844"/>
      <c r="E16" s="844"/>
      <c r="F16" s="844"/>
      <c r="G16" s="844"/>
      <c r="H16" s="844"/>
      <c r="I16" s="844"/>
      <c r="J16" s="844"/>
      <c r="K16" s="845"/>
      <c r="L16" s="846"/>
      <c r="M16" s="847"/>
      <c r="N16" s="848"/>
      <c r="O16" s="849"/>
      <c r="P16" s="849"/>
      <c r="Q16" s="848"/>
      <c r="R16" s="902"/>
      <c r="S16" s="851"/>
      <c r="T16" s="851"/>
      <c r="U16" s="842"/>
      <c r="V16" s="903"/>
      <c r="W16" s="904"/>
      <c r="X16" s="904"/>
      <c r="Y16" s="904"/>
    </row>
    <row r="17" spans="1:27" s="875" customFormat="1" ht="32.25" customHeight="1">
      <c r="A17" s="855" t="s">
        <v>499</v>
      </c>
      <c r="B17" s="421">
        <v>4</v>
      </c>
      <c r="C17" s="856">
        <v>7</v>
      </c>
      <c r="D17" s="857">
        <v>9</v>
      </c>
      <c r="E17" s="858">
        <v>0</v>
      </c>
      <c r="F17" s="858">
        <v>4</v>
      </c>
      <c r="G17" s="858">
        <v>0</v>
      </c>
      <c r="H17" s="858">
        <v>0</v>
      </c>
      <c r="I17" s="858">
        <v>9</v>
      </c>
      <c r="J17" s="858">
        <v>9</v>
      </c>
      <c r="K17" s="859">
        <v>9</v>
      </c>
      <c r="L17" s="860" t="s">
        <v>500</v>
      </c>
      <c r="M17" s="905" t="s">
        <v>533</v>
      </c>
      <c r="N17" s="906" t="s">
        <v>543</v>
      </c>
      <c r="O17" s="906" t="s">
        <v>533</v>
      </c>
      <c r="P17" s="863" t="s">
        <v>544</v>
      </c>
      <c r="Q17" s="863" t="s">
        <v>54</v>
      </c>
      <c r="R17" s="907">
        <v>23111680</v>
      </c>
      <c r="S17" s="865">
        <v>3060000</v>
      </c>
      <c r="T17" s="868">
        <v>450000</v>
      </c>
      <c r="U17" s="908">
        <v>510000</v>
      </c>
      <c r="V17" s="909">
        <v>306060</v>
      </c>
      <c r="W17" s="909">
        <v>205060.2</v>
      </c>
      <c r="X17" s="909">
        <v>204040</v>
      </c>
      <c r="Y17" s="909">
        <v>136706.80000000002</v>
      </c>
      <c r="AA17" s="107"/>
    </row>
    <row r="18" spans="1:27" ht="32.25" customHeight="1">
      <c r="A18" s="876">
        <v>2</v>
      </c>
      <c r="B18" s="421">
        <v>4</v>
      </c>
      <c r="C18" s="856">
        <v>7</v>
      </c>
      <c r="D18" s="857">
        <v>9</v>
      </c>
      <c r="E18" s="858">
        <v>0</v>
      </c>
      <c r="F18" s="858">
        <v>4</v>
      </c>
      <c r="G18" s="858">
        <v>0</v>
      </c>
      <c r="H18" s="858">
        <v>0</v>
      </c>
      <c r="I18" s="858">
        <v>8</v>
      </c>
      <c r="J18" s="858">
        <v>8</v>
      </c>
      <c r="K18" s="859">
        <v>8</v>
      </c>
      <c r="L18" s="860" t="s">
        <v>502</v>
      </c>
      <c r="M18" s="905" t="s">
        <v>533</v>
      </c>
      <c r="N18" s="906" t="s">
        <v>543</v>
      </c>
      <c r="O18" s="906" t="s">
        <v>533</v>
      </c>
      <c r="P18" s="863" t="s">
        <v>545</v>
      </c>
      <c r="Q18" s="863" t="s">
        <v>55</v>
      </c>
      <c r="R18" s="907">
        <v>17561640</v>
      </c>
      <c r="S18" s="865">
        <v>1416000</v>
      </c>
      <c r="T18" s="868">
        <v>288000</v>
      </c>
      <c r="U18" s="908">
        <v>264000</v>
      </c>
      <c r="V18" s="909">
        <v>159000</v>
      </c>
      <c r="W18" s="909">
        <v>106530</v>
      </c>
      <c r="X18" s="909">
        <v>106000</v>
      </c>
      <c r="Y18" s="909">
        <v>71020</v>
      </c>
    </row>
    <row r="19" spans="1:27" ht="32.25" customHeight="1">
      <c r="A19" s="876">
        <v>3</v>
      </c>
      <c r="B19" s="421">
        <v>4</v>
      </c>
      <c r="C19" s="856">
        <v>7</v>
      </c>
      <c r="D19" s="857">
        <v>9</v>
      </c>
      <c r="E19" s="858">
        <v>0</v>
      </c>
      <c r="F19" s="858">
        <v>4</v>
      </c>
      <c r="G19" s="858">
        <v>0</v>
      </c>
      <c r="H19" s="858">
        <v>0</v>
      </c>
      <c r="I19" s="858">
        <v>8</v>
      </c>
      <c r="J19" s="858">
        <v>8</v>
      </c>
      <c r="K19" s="859">
        <v>8</v>
      </c>
      <c r="L19" s="860" t="s">
        <v>503</v>
      </c>
      <c r="M19" s="905" t="s">
        <v>533</v>
      </c>
      <c r="N19" s="906" t="s">
        <v>543</v>
      </c>
      <c r="O19" s="906" t="s">
        <v>533</v>
      </c>
      <c r="P19" s="863" t="s">
        <v>545</v>
      </c>
      <c r="Q19" s="863" t="s">
        <v>546</v>
      </c>
      <c r="R19" s="907" t="s">
        <v>572</v>
      </c>
      <c r="S19" s="865">
        <v>3540</v>
      </c>
      <c r="T19" s="868">
        <v>720</v>
      </c>
      <c r="U19" s="908">
        <v>660</v>
      </c>
      <c r="V19" s="909" t="s">
        <v>572</v>
      </c>
      <c r="W19" s="909" t="s">
        <v>572</v>
      </c>
      <c r="X19" s="909" t="s">
        <v>572</v>
      </c>
      <c r="Y19" s="909" t="s">
        <v>572</v>
      </c>
    </row>
    <row r="20" spans="1:27" ht="32.25" customHeight="1">
      <c r="A20" s="876">
        <v>4</v>
      </c>
      <c r="B20" s="421">
        <v>4</v>
      </c>
      <c r="C20" s="856">
        <v>7</v>
      </c>
      <c r="D20" s="857">
        <v>7</v>
      </c>
      <c r="E20" s="858">
        <v>0</v>
      </c>
      <c r="F20" s="858">
        <v>3</v>
      </c>
      <c r="G20" s="858">
        <v>0</v>
      </c>
      <c r="H20" s="858">
        <v>0</v>
      </c>
      <c r="I20" s="858">
        <v>6</v>
      </c>
      <c r="J20" s="858">
        <v>6</v>
      </c>
      <c r="K20" s="859">
        <v>6</v>
      </c>
      <c r="L20" s="860" t="s">
        <v>504</v>
      </c>
      <c r="M20" s="905" t="s">
        <v>543</v>
      </c>
      <c r="N20" s="906" t="s">
        <v>543</v>
      </c>
      <c r="O20" s="906" t="s">
        <v>547</v>
      </c>
      <c r="P20" s="863" t="s">
        <v>548</v>
      </c>
      <c r="Q20" s="863" t="s">
        <v>58</v>
      </c>
      <c r="R20" s="907">
        <v>17088480</v>
      </c>
      <c r="S20" s="865">
        <v>1200000</v>
      </c>
      <c r="T20" s="868">
        <v>504000</v>
      </c>
      <c r="U20" s="908">
        <v>288000</v>
      </c>
      <c r="V20" s="909">
        <v>173760</v>
      </c>
      <c r="W20" s="909">
        <v>116419.20000000001</v>
      </c>
      <c r="X20" s="909">
        <v>115840</v>
      </c>
      <c r="Y20" s="909">
        <v>77612.800000000003</v>
      </c>
    </row>
    <row r="21" spans="1:27" ht="32.25" customHeight="1">
      <c r="A21" s="876">
        <v>5</v>
      </c>
      <c r="B21" s="421">
        <v>4</v>
      </c>
      <c r="C21" s="856">
        <v>7</v>
      </c>
      <c r="D21" s="857">
        <v>7</v>
      </c>
      <c r="E21" s="858">
        <v>0</v>
      </c>
      <c r="F21" s="858">
        <v>3</v>
      </c>
      <c r="G21" s="858">
        <v>0</v>
      </c>
      <c r="H21" s="858">
        <v>0</v>
      </c>
      <c r="I21" s="858">
        <v>6</v>
      </c>
      <c r="J21" s="858">
        <v>6</v>
      </c>
      <c r="K21" s="859">
        <v>6</v>
      </c>
      <c r="L21" s="860" t="s">
        <v>506</v>
      </c>
      <c r="M21" s="905" t="s">
        <v>547</v>
      </c>
      <c r="N21" s="906" t="s">
        <v>543</v>
      </c>
      <c r="O21" s="906" t="s">
        <v>547</v>
      </c>
      <c r="P21" s="863" t="s">
        <v>548</v>
      </c>
      <c r="Q21" s="863" t="s">
        <v>549</v>
      </c>
      <c r="R21" s="907" t="s">
        <v>573</v>
      </c>
      <c r="S21" s="865">
        <v>6000</v>
      </c>
      <c r="T21" s="868">
        <v>2520</v>
      </c>
      <c r="U21" s="908">
        <v>1440</v>
      </c>
      <c r="V21" s="909" t="s">
        <v>573</v>
      </c>
      <c r="W21" s="909" t="s">
        <v>573</v>
      </c>
      <c r="X21" s="909" t="s">
        <v>573</v>
      </c>
      <c r="Y21" s="909" t="s">
        <v>573</v>
      </c>
    </row>
    <row r="22" spans="1:27" ht="32.25" customHeight="1">
      <c r="A22" s="876">
        <v>6</v>
      </c>
      <c r="B22" s="421">
        <v>4</v>
      </c>
      <c r="C22" s="856">
        <v>7</v>
      </c>
      <c r="D22" s="857">
        <v>7</v>
      </c>
      <c r="E22" s="858">
        <v>0</v>
      </c>
      <c r="F22" s="858">
        <v>3</v>
      </c>
      <c r="G22" s="858">
        <v>0</v>
      </c>
      <c r="H22" s="858">
        <v>0</v>
      </c>
      <c r="I22" s="858">
        <v>6</v>
      </c>
      <c r="J22" s="858">
        <v>6</v>
      </c>
      <c r="K22" s="859">
        <v>6</v>
      </c>
      <c r="L22" s="860" t="s">
        <v>507</v>
      </c>
      <c r="M22" s="905" t="s">
        <v>533</v>
      </c>
      <c r="N22" s="906" t="s">
        <v>543</v>
      </c>
      <c r="O22" s="906" t="s">
        <v>547</v>
      </c>
      <c r="P22" s="863" t="s">
        <v>548</v>
      </c>
      <c r="Q22" s="863" t="s">
        <v>549</v>
      </c>
      <c r="R22" s="907" t="s">
        <v>573</v>
      </c>
      <c r="S22" s="865" t="s">
        <v>574</v>
      </c>
      <c r="T22" s="868" t="s">
        <v>574</v>
      </c>
      <c r="U22" s="908" t="s">
        <v>574</v>
      </c>
      <c r="V22" s="909" t="s">
        <v>573</v>
      </c>
      <c r="W22" s="909" t="s">
        <v>573</v>
      </c>
      <c r="X22" s="909" t="s">
        <v>573</v>
      </c>
      <c r="Y22" s="909" t="s">
        <v>573</v>
      </c>
    </row>
    <row r="23" spans="1:27" ht="32.25" customHeight="1">
      <c r="A23" s="876">
        <v>7</v>
      </c>
      <c r="B23" s="421">
        <v>4</v>
      </c>
      <c r="C23" s="856">
        <v>7</v>
      </c>
      <c r="D23" s="857">
        <v>7</v>
      </c>
      <c r="E23" s="858">
        <v>0</v>
      </c>
      <c r="F23" s="858">
        <v>4</v>
      </c>
      <c r="G23" s="858">
        <v>0</v>
      </c>
      <c r="H23" s="858">
        <v>0</v>
      </c>
      <c r="I23" s="858">
        <v>7</v>
      </c>
      <c r="J23" s="858">
        <v>7</v>
      </c>
      <c r="K23" s="859">
        <v>7</v>
      </c>
      <c r="L23" s="860" t="s">
        <v>508</v>
      </c>
      <c r="M23" s="905" t="s">
        <v>543</v>
      </c>
      <c r="N23" s="906" t="s">
        <v>543</v>
      </c>
      <c r="O23" s="906" t="s">
        <v>533</v>
      </c>
      <c r="P23" s="863" t="s">
        <v>550</v>
      </c>
      <c r="Q23" s="863" t="s">
        <v>61</v>
      </c>
      <c r="R23" s="907">
        <v>35923200</v>
      </c>
      <c r="S23" s="865">
        <v>1770000</v>
      </c>
      <c r="T23" s="868">
        <v>300000</v>
      </c>
      <c r="U23" s="908">
        <v>330000</v>
      </c>
      <c r="V23" s="909">
        <v>201180</v>
      </c>
      <c r="W23" s="909">
        <v>134790.6</v>
      </c>
      <c r="X23" s="909">
        <v>134120</v>
      </c>
      <c r="Y23" s="909">
        <v>89860.400000000009</v>
      </c>
    </row>
    <row r="24" spans="1:27" ht="32.25" customHeight="1">
      <c r="A24" s="876">
        <v>8</v>
      </c>
      <c r="B24" s="421">
        <v>4</v>
      </c>
      <c r="C24" s="856">
        <v>7</v>
      </c>
      <c r="D24" s="857">
        <v>7</v>
      </c>
      <c r="E24" s="858">
        <v>0</v>
      </c>
      <c r="F24" s="858">
        <v>4</v>
      </c>
      <c r="G24" s="858">
        <v>0</v>
      </c>
      <c r="H24" s="858">
        <v>0</v>
      </c>
      <c r="I24" s="858">
        <v>7</v>
      </c>
      <c r="J24" s="858">
        <v>7</v>
      </c>
      <c r="K24" s="859">
        <v>7</v>
      </c>
      <c r="L24" s="860" t="s">
        <v>509</v>
      </c>
      <c r="M24" s="905" t="s">
        <v>533</v>
      </c>
      <c r="N24" s="906" t="s">
        <v>543</v>
      </c>
      <c r="O24" s="906" t="s">
        <v>533</v>
      </c>
      <c r="P24" s="863" t="s">
        <v>550</v>
      </c>
      <c r="Q24" s="863" t="s">
        <v>546</v>
      </c>
      <c r="R24" s="907" t="s">
        <v>575</v>
      </c>
      <c r="S24" s="865">
        <v>28320</v>
      </c>
      <c r="T24" s="868">
        <v>4800</v>
      </c>
      <c r="U24" s="908">
        <v>5280</v>
      </c>
      <c r="V24" s="909" t="s">
        <v>575</v>
      </c>
      <c r="W24" s="909" t="s">
        <v>575</v>
      </c>
      <c r="X24" s="909" t="s">
        <v>575</v>
      </c>
      <c r="Y24" s="909" t="s">
        <v>575</v>
      </c>
    </row>
    <row r="25" spans="1:27" ht="32.25" customHeight="1">
      <c r="A25" s="876">
        <v>9</v>
      </c>
      <c r="B25" s="421">
        <v>4</v>
      </c>
      <c r="C25" s="856">
        <v>7</v>
      </c>
      <c r="D25" s="857">
        <v>7</v>
      </c>
      <c r="E25" s="858">
        <v>0</v>
      </c>
      <c r="F25" s="858">
        <v>4</v>
      </c>
      <c r="G25" s="858">
        <v>0</v>
      </c>
      <c r="H25" s="858">
        <v>0</v>
      </c>
      <c r="I25" s="858">
        <v>7</v>
      </c>
      <c r="J25" s="858">
        <v>7</v>
      </c>
      <c r="K25" s="859">
        <v>7</v>
      </c>
      <c r="L25" s="860" t="s">
        <v>510</v>
      </c>
      <c r="M25" s="905" t="s">
        <v>547</v>
      </c>
      <c r="N25" s="906" t="s">
        <v>543</v>
      </c>
      <c r="O25" s="906" t="s">
        <v>533</v>
      </c>
      <c r="P25" s="863" t="s">
        <v>550</v>
      </c>
      <c r="Q25" s="863" t="s">
        <v>546</v>
      </c>
      <c r="R25" s="907" t="s">
        <v>575</v>
      </c>
      <c r="S25" s="865" t="s">
        <v>576</v>
      </c>
      <c r="T25" s="868" t="s">
        <v>576</v>
      </c>
      <c r="U25" s="908" t="s">
        <v>576</v>
      </c>
      <c r="V25" s="909" t="s">
        <v>575</v>
      </c>
      <c r="W25" s="909" t="s">
        <v>575</v>
      </c>
      <c r="X25" s="909" t="s">
        <v>575</v>
      </c>
      <c r="Y25" s="909" t="s">
        <v>575</v>
      </c>
    </row>
    <row r="26" spans="1:27" ht="32.25" customHeight="1">
      <c r="A26" s="876">
        <v>10</v>
      </c>
      <c r="B26" s="421">
        <v>4</v>
      </c>
      <c r="C26" s="856">
        <v>7</v>
      </c>
      <c r="D26" s="857">
        <v>7</v>
      </c>
      <c r="E26" s="858">
        <v>0</v>
      </c>
      <c r="F26" s="858">
        <v>4</v>
      </c>
      <c r="G26" s="858">
        <v>0</v>
      </c>
      <c r="H26" s="858">
        <v>0</v>
      </c>
      <c r="I26" s="858">
        <v>7</v>
      </c>
      <c r="J26" s="858">
        <v>7</v>
      </c>
      <c r="K26" s="859">
        <v>7</v>
      </c>
      <c r="L26" s="860" t="s">
        <v>511</v>
      </c>
      <c r="M26" s="905" t="s">
        <v>551</v>
      </c>
      <c r="N26" s="906" t="s">
        <v>543</v>
      </c>
      <c r="O26" s="906" t="s">
        <v>533</v>
      </c>
      <c r="P26" s="863" t="s">
        <v>550</v>
      </c>
      <c r="Q26" s="863" t="s">
        <v>546</v>
      </c>
      <c r="R26" s="907" t="s">
        <v>575</v>
      </c>
      <c r="S26" s="865" t="s">
        <v>576</v>
      </c>
      <c r="T26" s="868" t="s">
        <v>576</v>
      </c>
      <c r="U26" s="908" t="s">
        <v>576</v>
      </c>
      <c r="V26" s="909" t="s">
        <v>575</v>
      </c>
      <c r="W26" s="909" t="s">
        <v>575</v>
      </c>
      <c r="X26" s="909" t="s">
        <v>575</v>
      </c>
      <c r="Y26" s="909" t="s">
        <v>575</v>
      </c>
    </row>
    <row r="27" spans="1:27" ht="32.25" customHeight="1">
      <c r="A27" s="876">
        <v>11</v>
      </c>
      <c r="B27" s="421" t="s">
        <v>552</v>
      </c>
      <c r="C27" s="856" t="s">
        <v>552</v>
      </c>
      <c r="D27" s="857" t="s">
        <v>552</v>
      </c>
      <c r="E27" s="858" t="s">
        <v>552</v>
      </c>
      <c r="F27" s="858" t="s">
        <v>552</v>
      </c>
      <c r="G27" s="858" t="s">
        <v>552</v>
      </c>
      <c r="H27" s="858" t="s">
        <v>552</v>
      </c>
      <c r="I27" s="858" t="s">
        <v>552</v>
      </c>
      <c r="J27" s="858" t="s">
        <v>552</v>
      </c>
      <c r="K27" s="859" t="s">
        <v>552</v>
      </c>
      <c r="L27" s="860" t="s">
        <v>512</v>
      </c>
      <c r="M27" s="905" t="s">
        <v>552</v>
      </c>
      <c r="N27" s="906" t="s">
        <v>552</v>
      </c>
      <c r="O27" s="906" t="s">
        <v>552</v>
      </c>
      <c r="P27" s="863" t="s">
        <v>552</v>
      </c>
      <c r="Q27" s="863" t="s">
        <v>552</v>
      </c>
      <c r="R27" s="907"/>
      <c r="S27" s="865"/>
      <c r="T27" s="868"/>
      <c r="U27" s="908"/>
      <c r="V27" s="909"/>
      <c r="W27" s="909"/>
      <c r="X27" s="909"/>
      <c r="Y27" s="909"/>
    </row>
    <row r="28" spans="1:27" ht="32.25" customHeight="1">
      <c r="A28" s="876">
        <v>12</v>
      </c>
      <c r="B28" s="421" t="s">
        <v>552</v>
      </c>
      <c r="C28" s="856" t="s">
        <v>552</v>
      </c>
      <c r="D28" s="857" t="s">
        <v>552</v>
      </c>
      <c r="E28" s="858" t="s">
        <v>552</v>
      </c>
      <c r="F28" s="858" t="s">
        <v>552</v>
      </c>
      <c r="G28" s="858" t="s">
        <v>552</v>
      </c>
      <c r="H28" s="858" t="s">
        <v>552</v>
      </c>
      <c r="I28" s="858" t="s">
        <v>552</v>
      </c>
      <c r="J28" s="858" t="s">
        <v>552</v>
      </c>
      <c r="K28" s="859" t="s">
        <v>552</v>
      </c>
      <c r="L28" s="860" t="s">
        <v>513</v>
      </c>
      <c r="M28" s="905" t="s">
        <v>552</v>
      </c>
      <c r="N28" s="906" t="s">
        <v>552</v>
      </c>
      <c r="O28" s="906" t="s">
        <v>552</v>
      </c>
      <c r="P28" s="863" t="s">
        <v>552</v>
      </c>
      <c r="Q28" s="863" t="s">
        <v>552</v>
      </c>
      <c r="R28" s="910"/>
      <c r="S28" s="880"/>
      <c r="T28" s="878"/>
      <c r="U28" s="908"/>
      <c r="V28" s="909"/>
      <c r="W28" s="909"/>
      <c r="X28" s="909"/>
      <c r="Y28" s="909"/>
    </row>
    <row r="29" spans="1:27" ht="32.25" customHeight="1">
      <c r="A29" s="876">
        <v>13</v>
      </c>
      <c r="B29" s="421" t="s">
        <v>552</v>
      </c>
      <c r="C29" s="856" t="s">
        <v>552</v>
      </c>
      <c r="D29" s="857" t="s">
        <v>552</v>
      </c>
      <c r="E29" s="858" t="s">
        <v>552</v>
      </c>
      <c r="F29" s="858" t="s">
        <v>552</v>
      </c>
      <c r="G29" s="858" t="s">
        <v>552</v>
      </c>
      <c r="H29" s="858" t="s">
        <v>552</v>
      </c>
      <c r="I29" s="858" t="s">
        <v>552</v>
      </c>
      <c r="J29" s="858" t="s">
        <v>552</v>
      </c>
      <c r="K29" s="859" t="s">
        <v>552</v>
      </c>
      <c r="L29" s="860" t="s">
        <v>514</v>
      </c>
      <c r="M29" s="905" t="s">
        <v>552</v>
      </c>
      <c r="N29" s="906" t="s">
        <v>552</v>
      </c>
      <c r="O29" s="906" t="s">
        <v>552</v>
      </c>
      <c r="P29" s="863" t="s">
        <v>552</v>
      </c>
      <c r="Q29" s="863"/>
      <c r="R29" s="910"/>
      <c r="S29" s="880"/>
      <c r="T29" s="878"/>
      <c r="U29" s="908"/>
      <c r="V29" s="909"/>
      <c r="W29" s="909"/>
      <c r="X29" s="909"/>
      <c r="Y29" s="909"/>
    </row>
    <row r="30" spans="1:27" ht="32.25" customHeight="1">
      <c r="A30" s="876">
        <v>14</v>
      </c>
      <c r="B30" s="421" t="s">
        <v>552</v>
      </c>
      <c r="C30" s="856" t="s">
        <v>552</v>
      </c>
      <c r="D30" s="857" t="s">
        <v>552</v>
      </c>
      <c r="E30" s="858" t="s">
        <v>552</v>
      </c>
      <c r="F30" s="858" t="s">
        <v>552</v>
      </c>
      <c r="G30" s="858" t="s">
        <v>552</v>
      </c>
      <c r="H30" s="858" t="s">
        <v>552</v>
      </c>
      <c r="I30" s="858" t="s">
        <v>552</v>
      </c>
      <c r="J30" s="858" t="s">
        <v>552</v>
      </c>
      <c r="K30" s="859" t="s">
        <v>552</v>
      </c>
      <c r="L30" s="860" t="s">
        <v>515</v>
      </c>
      <c r="M30" s="905" t="s">
        <v>552</v>
      </c>
      <c r="N30" s="906" t="s">
        <v>552</v>
      </c>
      <c r="O30" s="906" t="s">
        <v>552</v>
      </c>
      <c r="P30" s="863" t="s">
        <v>552</v>
      </c>
      <c r="Q30" s="863" t="s">
        <v>552</v>
      </c>
      <c r="R30" s="910"/>
      <c r="S30" s="880"/>
      <c r="T30" s="878"/>
      <c r="U30" s="908"/>
      <c r="V30" s="909"/>
      <c r="W30" s="909"/>
      <c r="X30" s="909"/>
      <c r="Y30" s="909"/>
    </row>
  </sheetData>
  <autoFilter ref="M16:Y30"/>
  <mergeCells count="20">
    <mergeCell ref="A11:A14"/>
    <mergeCell ref="B11:K15"/>
    <mergeCell ref="M11:M15"/>
    <mergeCell ref="P11:P15"/>
    <mergeCell ref="Q11:Q15"/>
    <mergeCell ref="A3:C3"/>
    <mergeCell ref="D3:P3"/>
    <mergeCell ref="S3:Y9"/>
    <mergeCell ref="B5:P5"/>
    <mergeCell ref="B10:P10"/>
    <mergeCell ref="R11:R15"/>
    <mergeCell ref="U11:Y11"/>
    <mergeCell ref="N12:O12"/>
    <mergeCell ref="S12:S15"/>
    <mergeCell ref="T12:T15"/>
    <mergeCell ref="U12:U15"/>
    <mergeCell ref="V12:V15"/>
    <mergeCell ref="X12:X15"/>
    <mergeCell ref="W13:W15"/>
    <mergeCell ref="Y13:Y15"/>
  </mergeCells>
  <phoneticPr fontId="6"/>
  <dataValidations count="1">
    <dataValidation imeMode="halfAlpha" allowBlank="1" showInputMessage="1" showErrorMessage="1" sqref="B17:D30"/>
  </dataValidations>
  <printOptions horizontalCentered="1"/>
  <pageMargins left="0.51181102362204722" right="0.51181102362204722" top="0.94488188976377963" bottom="0.74803149606299213" header="0.31496062992125984" footer="0.31496062992125984"/>
  <pageSetup paperSize="9" scale="61"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938E260D-844B-4D01-9FCB-6F9ECA4F40C4}">
            <xm:f>'C:\Users\w00058\Desktop\[2a集団指導用（実績）.xlsx]別紙様式3-1'!#REF!="×"</xm:f>
            <x14:dxf>
              <fill>
                <patternFill>
                  <bgColor theme="0" tint="-0.24994659260841701"/>
                </patternFill>
              </fill>
            </x14:dxf>
          </x14:cfRule>
          <xm:sqref>A17:Y17 A1:Z2 A10:Z16 A3:Q9 Z3:Z9 A18:Z30</xm:sqref>
        </x14:conditionalFormatting>
        <x14:conditionalFormatting xmlns:xm="http://schemas.microsoft.com/office/excel/2006/main">
          <x14:cfRule type="expression" priority="1" id="{4772972A-4058-4186-9B90-92720527ABAE}">
            <xm:f>'\\file3.inside.mhlw.go.jp\課室領域3\12306000_老健局　老人保健課\03　企画法令係\○処遇改善\220610 処遇通知改正◆\計画書・実績報告書\[220615別紙様式３（実績報告書）.xlsx]別紙様式3-1'!#REF!="×"</xm:f>
            <x14:dxf>
              <fill>
                <patternFill>
                  <bgColor theme="0" tint="-0.24994659260841701"/>
                </patternFill>
              </fill>
            </x14:dxf>
          </x14:cfRule>
          <xm:sqref>R3:S3 R4:R9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Z17" sqref="Z17"/>
    </sheetView>
  </sheetViews>
  <sheetFormatPr defaultRowHeight="18.75"/>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sheetPr>
  <dimension ref="A1:AA141"/>
  <sheetViews>
    <sheetView showGridLines="0" view="pageBreakPreview" topLeftCell="A37" zoomScale="70" zoomScaleNormal="100" zoomScaleSheetLayoutView="70" workbookViewId="0">
      <selection activeCell="M44" sqref="M44:Q44"/>
    </sheetView>
  </sheetViews>
  <sheetFormatPr defaultRowHeight="20.100000000000001" customHeight="1"/>
  <cols>
    <col min="1" max="1" width="4.75" style="2" customWidth="1"/>
    <col min="2" max="2" width="11" style="2" customWidth="1"/>
    <col min="3" max="22" width="2.625" style="2" customWidth="1"/>
    <col min="23" max="23" width="12.75" style="2" customWidth="1"/>
    <col min="24" max="24" width="25" style="2" customWidth="1"/>
    <col min="25" max="25" width="22.5" style="2" customWidth="1"/>
    <col min="26" max="26" width="20" style="2" bestFit="1" customWidth="1"/>
    <col min="27" max="27" width="14.75" style="2" bestFit="1" customWidth="1"/>
    <col min="28" max="16384" width="9" style="2"/>
  </cols>
  <sheetData>
    <row r="1" spans="1:27" ht="20.100000000000001" customHeight="1">
      <c r="A1" s="1" t="s">
        <v>0</v>
      </c>
    </row>
    <row r="2" spans="1:27" ht="20.100000000000001" customHeight="1">
      <c r="A2" s="3" t="s">
        <v>1</v>
      </c>
    </row>
    <row r="4" spans="1:27" ht="20.100000000000001" customHeight="1">
      <c r="A4" s="4" t="s">
        <v>2</v>
      </c>
      <c r="B4" s="5"/>
      <c r="C4" s="5"/>
      <c r="D4" s="5"/>
      <c r="E4" s="5"/>
      <c r="F4" s="5"/>
      <c r="G4" s="5"/>
      <c r="H4" s="5"/>
      <c r="I4" s="5"/>
      <c r="J4" s="5"/>
      <c r="K4" s="5"/>
      <c r="L4" s="5"/>
      <c r="M4" s="5"/>
      <c r="N4" s="5"/>
      <c r="O4" s="5"/>
      <c r="P4" s="5"/>
      <c r="Q4" s="5"/>
      <c r="R4" s="5"/>
      <c r="S4" s="5"/>
      <c r="T4" s="5"/>
      <c r="U4" s="5"/>
      <c r="V4" s="5"/>
      <c r="W4" s="5"/>
      <c r="X4" s="5"/>
      <c r="Y4" s="5"/>
      <c r="Z4" s="5"/>
      <c r="AA4" s="5"/>
    </row>
    <row r="5" spans="1:27" ht="20.100000000000001" customHeight="1">
      <c r="A5" s="4" t="s">
        <v>3</v>
      </c>
      <c r="B5" s="5"/>
      <c r="C5" s="5"/>
      <c r="D5" s="5"/>
      <c r="E5" s="5"/>
      <c r="F5" s="5"/>
      <c r="G5" s="5"/>
      <c r="H5" s="5"/>
      <c r="I5" s="5"/>
      <c r="J5" s="5"/>
      <c r="K5" s="5"/>
      <c r="L5" s="5"/>
      <c r="M5" s="5"/>
      <c r="N5" s="5"/>
      <c r="O5" s="5"/>
      <c r="P5" s="5"/>
      <c r="Q5" s="5"/>
      <c r="R5" s="5"/>
      <c r="S5" s="5"/>
      <c r="T5" s="5"/>
      <c r="U5" s="5"/>
      <c r="V5" s="5"/>
      <c r="W5" s="5"/>
      <c r="X5" s="5"/>
      <c r="Y5" s="5"/>
      <c r="Z5" s="5"/>
      <c r="AA5" s="5"/>
    </row>
    <row r="6" spans="1:27" ht="20.100000000000001" customHeight="1">
      <c r="A6" s="4" t="s">
        <v>4</v>
      </c>
      <c r="B6" s="5"/>
      <c r="C6" s="5"/>
      <c r="D6" s="5"/>
      <c r="E6" s="5"/>
      <c r="F6" s="5"/>
      <c r="G6" s="5"/>
      <c r="H6" s="5"/>
      <c r="I6" s="5"/>
      <c r="J6" s="5"/>
      <c r="K6" s="5"/>
      <c r="L6" s="5"/>
      <c r="M6" s="5"/>
      <c r="N6" s="5"/>
      <c r="O6" s="5"/>
      <c r="P6" s="5"/>
      <c r="Q6" s="5"/>
      <c r="R6" s="5"/>
      <c r="S6" s="5"/>
      <c r="T6" s="5"/>
      <c r="U6" s="5"/>
      <c r="V6" s="5"/>
      <c r="W6" s="5"/>
      <c r="X6" s="5"/>
      <c r="Y6" s="5"/>
      <c r="Z6" s="5"/>
      <c r="AA6" s="5"/>
    </row>
    <row r="7" spans="1:27" ht="20.100000000000001" customHeight="1">
      <c r="A7" s="4" t="s">
        <v>5</v>
      </c>
      <c r="B7" s="5"/>
      <c r="C7" s="5"/>
      <c r="D7" s="5"/>
      <c r="E7" s="5"/>
      <c r="F7" s="5"/>
      <c r="G7" s="5"/>
      <c r="H7" s="5"/>
      <c r="I7" s="5"/>
      <c r="J7" s="5"/>
      <c r="K7" s="5"/>
      <c r="L7" s="5"/>
      <c r="M7" s="5"/>
      <c r="N7" s="5"/>
      <c r="O7" s="5"/>
      <c r="P7" s="5"/>
      <c r="Q7" s="5"/>
      <c r="R7" s="5"/>
      <c r="S7" s="5"/>
      <c r="T7" s="5"/>
      <c r="U7" s="5"/>
      <c r="V7" s="5"/>
      <c r="W7" s="5"/>
      <c r="X7" s="5"/>
      <c r="Y7" s="5"/>
      <c r="Z7" s="5"/>
      <c r="AA7" s="5"/>
    </row>
    <row r="8" spans="1:27" ht="20.100000000000001" customHeight="1">
      <c r="A8" s="5"/>
      <c r="B8" s="5"/>
      <c r="C8" s="5"/>
      <c r="D8" s="5"/>
      <c r="E8" s="5"/>
      <c r="F8" s="5"/>
      <c r="G8" s="5"/>
      <c r="H8" s="5"/>
      <c r="I8" s="5"/>
      <c r="J8" s="5"/>
      <c r="K8" s="5"/>
      <c r="L8" s="5"/>
      <c r="M8" s="5"/>
      <c r="N8" s="5"/>
      <c r="O8" s="5"/>
      <c r="P8" s="5"/>
      <c r="Q8" s="5"/>
      <c r="R8" s="5"/>
      <c r="S8" s="5"/>
      <c r="T8" s="5"/>
      <c r="U8" s="5"/>
      <c r="V8" s="5"/>
      <c r="W8" s="5"/>
      <c r="X8" s="5"/>
      <c r="Y8" s="5"/>
      <c r="Z8" s="5"/>
      <c r="AA8" s="5"/>
    </row>
    <row r="9" spans="1:27" ht="20.100000000000001" customHeight="1">
      <c r="A9" s="6" t="s">
        <v>6</v>
      </c>
      <c r="B9" s="5"/>
      <c r="C9" s="5"/>
      <c r="D9" s="5"/>
      <c r="E9" s="5"/>
      <c r="F9" s="5"/>
      <c r="G9" s="5"/>
      <c r="H9" s="5"/>
      <c r="I9" s="5"/>
      <c r="J9" s="5"/>
      <c r="K9" s="5"/>
      <c r="L9" s="5"/>
      <c r="M9" s="5"/>
      <c r="N9" s="5"/>
      <c r="O9" s="5"/>
      <c r="P9" s="5"/>
      <c r="Q9" s="5"/>
      <c r="R9" s="5"/>
      <c r="S9" s="5"/>
      <c r="T9" s="5"/>
      <c r="U9" s="5"/>
      <c r="V9" s="5"/>
      <c r="W9" s="5"/>
      <c r="X9" s="5"/>
      <c r="Y9" s="5"/>
      <c r="Z9" s="5"/>
      <c r="AA9" s="5"/>
    </row>
    <row r="10" spans="1:27" ht="20.100000000000001" customHeight="1" thickBot="1">
      <c r="A10" s="5"/>
      <c r="B10" s="4" t="s">
        <v>7</v>
      </c>
      <c r="C10" s="5"/>
      <c r="D10" s="5"/>
      <c r="E10" s="5"/>
      <c r="F10" s="5"/>
      <c r="G10" s="5"/>
      <c r="H10" s="5"/>
      <c r="I10" s="5"/>
      <c r="J10" s="5"/>
      <c r="K10" s="5"/>
      <c r="L10" s="5"/>
      <c r="M10" s="5"/>
      <c r="N10" s="5"/>
      <c r="O10" s="5"/>
      <c r="P10" s="5"/>
      <c r="Q10" s="5"/>
      <c r="R10" s="5"/>
      <c r="S10" s="5"/>
      <c r="T10" s="5"/>
      <c r="U10" s="5"/>
      <c r="V10" s="5"/>
      <c r="W10" s="5"/>
      <c r="X10" s="5"/>
      <c r="Y10" s="5"/>
      <c r="Z10" s="5"/>
      <c r="AA10" s="5"/>
    </row>
    <row r="11" spans="1:27" ht="20.100000000000001" customHeight="1" thickBot="1">
      <c r="A11" s="5"/>
      <c r="B11" s="7" t="s">
        <v>8</v>
      </c>
      <c r="C11" s="1063" t="s">
        <v>9</v>
      </c>
      <c r="D11" s="1064"/>
      <c r="E11" s="1064"/>
      <c r="F11" s="1064"/>
      <c r="G11" s="1064"/>
      <c r="H11" s="1064"/>
      <c r="I11" s="1064"/>
      <c r="J11" s="1064"/>
      <c r="K11" s="1064"/>
      <c r="L11" s="1065"/>
      <c r="M11" s="5"/>
      <c r="N11" s="5"/>
      <c r="O11" s="5"/>
      <c r="P11" s="5"/>
      <c r="Q11" s="5"/>
      <c r="R11" s="5"/>
      <c r="S11" s="5"/>
      <c r="T11" s="5"/>
      <c r="U11" s="5"/>
      <c r="V11" s="5"/>
      <c r="W11" s="5"/>
      <c r="X11" s="5"/>
      <c r="Y11" s="5"/>
      <c r="Z11" s="5"/>
      <c r="AA11" s="5"/>
    </row>
    <row r="12" spans="1:27" ht="13.5" customHeight="1">
      <c r="A12" s="5"/>
      <c r="B12" s="8"/>
      <c r="C12" s="1066"/>
      <c r="D12" s="1066"/>
      <c r="E12" s="1066"/>
      <c r="F12" s="1066"/>
      <c r="G12" s="1066"/>
      <c r="H12" s="1066"/>
      <c r="I12" s="1066"/>
      <c r="J12" s="1066"/>
      <c r="K12" s="1066"/>
      <c r="L12" s="1066"/>
      <c r="M12" s="1066"/>
      <c r="N12" s="1066"/>
      <c r="O12" s="1066"/>
      <c r="P12" s="1066"/>
      <c r="Q12" s="1066"/>
      <c r="R12" s="1066"/>
      <c r="S12" s="1066"/>
      <c r="T12" s="1066"/>
      <c r="U12" s="1066"/>
      <c r="V12" s="1066"/>
      <c r="W12" s="1066"/>
      <c r="X12" s="1066"/>
      <c r="Y12" s="1066"/>
      <c r="Z12" s="1066"/>
      <c r="AA12" s="1066"/>
    </row>
    <row r="13" spans="1:27" ht="20.100000000000001" customHeight="1">
      <c r="A13" s="6" t="s">
        <v>10</v>
      </c>
      <c r="B13" s="5"/>
      <c r="C13" s="5"/>
      <c r="D13" s="5"/>
      <c r="E13" s="5"/>
      <c r="F13" s="5"/>
      <c r="G13" s="5"/>
      <c r="H13" s="5"/>
      <c r="I13" s="5"/>
      <c r="J13" s="5"/>
      <c r="K13" s="5"/>
      <c r="L13" s="5"/>
      <c r="M13" s="5"/>
      <c r="N13" s="5"/>
      <c r="O13" s="5"/>
      <c r="P13" s="5"/>
      <c r="Q13" s="5"/>
      <c r="R13" s="5"/>
      <c r="S13" s="5"/>
      <c r="T13" s="5"/>
      <c r="U13" s="5"/>
      <c r="V13" s="5"/>
      <c r="W13" s="5"/>
      <c r="X13" s="5"/>
      <c r="Y13" s="5"/>
      <c r="Z13" s="5"/>
      <c r="AA13" s="5"/>
    </row>
    <row r="14" spans="1:27" ht="20.100000000000001" customHeight="1" thickBot="1">
      <c r="A14" s="5"/>
      <c r="B14" s="4" t="s">
        <v>11</v>
      </c>
      <c r="C14" s="5"/>
      <c r="D14" s="5"/>
      <c r="E14" s="5"/>
      <c r="F14" s="5"/>
      <c r="G14" s="5"/>
      <c r="H14" s="5"/>
      <c r="I14" s="5"/>
      <c r="J14" s="5"/>
      <c r="K14" s="5"/>
      <c r="L14" s="5"/>
      <c r="M14" s="5"/>
      <c r="N14" s="5"/>
      <c r="O14" s="5"/>
      <c r="P14" s="5"/>
      <c r="Q14" s="5"/>
      <c r="R14" s="5"/>
      <c r="S14" s="5"/>
      <c r="T14" s="5"/>
      <c r="U14" s="5"/>
      <c r="V14" s="5"/>
      <c r="W14" s="5"/>
      <c r="X14" s="5"/>
      <c r="Y14" s="5"/>
      <c r="Z14" s="5"/>
      <c r="AA14" s="5"/>
    </row>
    <row r="15" spans="1:27" ht="20.100000000000001" customHeight="1">
      <c r="A15" s="5"/>
      <c r="B15" s="9" t="s">
        <v>12</v>
      </c>
      <c r="C15" s="1035" t="s">
        <v>13</v>
      </c>
      <c r="D15" s="1035"/>
      <c r="E15" s="1035"/>
      <c r="F15" s="1035"/>
      <c r="G15" s="1035"/>
      <c r="H15" s="1035"/>
      <c r="I15" s="1035"/>
      <c r="J15" s="1035"/>
      <c r="K15" s="1035"/>
      <c r="L15" s="1036"/>
      <c r="M15" s="1067" t="s">
        <v>14</v>
      </c>
      <c r="N15" s="1068"/>
      <c r="O15" s="1068"/>
      <c r="P15" s="1068"/>
      <c r="Q15" s="1068"/>
      <c r="R15" s="1068"/>
      <c r="S15" s="1068"/>
      <c r="T15" s="1068"/>
      <c r="U15" s="1068"/>
      <c r="V15" s="1068"/>
      <c r="W15" s="1069"/>
      <c r="X15" s="1070"/>
      <c r="Y15" s="5"/>
      <c r="Z15" s="5"/>
      <c r="AA15" s="5"/>
    </row>
    <row r="16" spans="1:27" ht="20.100000000000001" customHeight="1" thickBot="1">
      <c r="A16" s="5"/>
      <c r="B16" s="10"/>
      <c r="C16" s="1035" t="s">
        <v>15</v>
      </c>
      <c r="D16" s="1035"/>
      <c r="E16" s="1035"/>
      <c r="F16" s="1035"/>
      <c r="G16" s="1035"/>
      <c r="H16" s="1035"/>
      <c r="I16" s="1035"/>
      <c r="J16" s="1035"/>
      <c r="K16" s="1035"/>
      <c r="L16" s="1036"/>
      <c r="M16" s="1056" t="s">
        <v>16</v>
      </c>
      <c r="N16" s="1057"/>
      <c r="O16" s="1057"/>
      <c r="P16" s="1057"/>
      <c r="Q16" s="1057"/>
      <c r="R16" s="1057"/>
      <c r="S16" s="1057"/>
      <c r="T16" s="1057"/>
      <c r="U16" s="1071"/>
      <c r="V16" s="1071"/>
      <c r="W16" s="1072"/>
      <c r="X16" s="1073"/>
      <c r="Y16" s="5"/>
      <c r="Z16" s="5"/>
      <c r="AA16" s="5"/>
    </row>
    <row r="17" spans="1:27" ht="20.100000000000001" customHeight="1" thickBot="1">
      <c r="A17" s="5"/>
      <c r="B17" s="9" t="s">
        <v>17</v>
      </c>
      <c r="C17" s="1035" t="s">
        <v>18</v>
      </c>
      <c r="D17" s="1035"/>
      <c r="E17" s="1035"/>
      <c r="F17" s="1035"/>
      <c r="G17" s="1035"/>
      <c r="H17" s="1035"/>
      <c r="I17" s="1035"/>
      <c r="J17" s="1035"/>
      <c r="K17" s="1035"/>
      <c r="L17" s="1036"/>
      <c r="M17" s="11">
        <v>9</v>
      </c>
      <c r="N17" s="12">
        <v>0</v>
      </c>
      <c r="O17" s="12">
        <v>4</v>
      </c>
      <c r="P17" s="13" t="s">
        <v>19</v>
      </c>
      <c r="Q17" s="12">
        <v>9</v>
      </c>
      <c r="R17" s="12">
        <v>9</v>
      </c>
      <c r="S17" s="12">
        <v>9</v>
      </c>
      <c r="T17" s="14">
        <v>9</v>
      </c>
      <c r="U17" s="15"/>
      <c r="V17" s="16"/>
      <c r="W17" s="16"/>
      <c r="X17" s="16"/>
      <c r="Y17" s="5"/>
      <c r="Z17" s="5"/>
      <c r="AA17" s="5"/>
    </row>
    <row r="18" spans="1:27" ht="20.100000000000001" customHeight="1">
      <c r="A18" s="5"/>
      <c r="B18" s="17"/>
      <c r="C18" s="1035" t="s">
        <v>20</v>
      </c>
      <c r="D18" s="1035"/>
      <c r="E18" s="1035"/>
      <c r="F18" s="1035"/>
      <c r="G18" s="1035"/>
      <c r="H18" s="1035"/>
      <c r="I18" s="1035"/>
      <c r="J18" s="1035"/>
      <c r="K18" s="1035"/>
      <c r="L18" s="1036"/>
      <c r="M18" s="1056" t="s">
        <v>21</v>
      </c>
      <c r="N18" s="1057"/>
      <c r="O18" s="1057"/>
      <c r="P18" s="1057"/>
      <c r="Q18" s="1057"/>
      <c r="R18" s="1057"/>
      <c r="S18" s="1057"/>
      <c r="T18" s="1057"/>
      <c r="U18" s="1058"/>
      <c r="V18" s="1058"/>
      <c r="W18" s="1059"/>
      <c r="X18" s="1060"/>
      <c r="Y18" s="5"/>
      <c r="Z18" s="5"/>
      <c r="AA18" s="5"/>
    </row>
    <row r="19" spans="1:27" ht="20.100000000000001" customHeight="1">
      <c r="A19" s="5"/>
      <c r="B19" s="10"/>
      <c r="C19" s="1035" t="s">
        <v>22</v>
      </c>
      <c r="D19" s="1035"/>
      <c r="E19" s="1035"/>
      <c r="F19" s="1035"/>
      <c r="G19" s="1035"/>
      <c r="H19" s="1035"/>
      <c r="I19" s="1035"/>
      <c r="J19" s="1035"/>
      <c r="K19" s="1035"/>
      <c r="L19" s="1036"/>
      <c r="M19" s="1056" t="s">
        <v>23</v>
      </c>
      <c r="N19" s="1057"/>
      <c r="O19" s="1057"/>
      <c r="P19" s="1057"/>
      <c r="Q19" s="1057"/>
      <c r="R19" s="1057"/>
      <c r="S19" s="1057"/>
      <c r="T19" s="1057"/>
      <c r="U19" s="1057"/>
      <c r="V19" s="1057"/>
      <c r="W19" s="1061"/>
      <c r="X19" s="1062"/>
      <c r="Y19" s="5"/>
      <c r="Z19" s="5"/>
      <c r="AA19" s="5"/>
    </row>
    <row r="20" spans="1:27" ht="20.100000000000001" customHeight="1">
      <c r="A20" s="5"/>
      <c r="B20" s="9" t="s">
        <v>24</v>
      </c>
      <c r="C20" s="1035" t="s">
        <v>25</v>
      </c>
      <c r="D20" s="1035"/>
      <c r="E20" s="1035"/>
      <c r="F20" s="1035"/>
      <c r="G20" s="1035"/>
      <c r="H20" s="1035"/>
      <c r="I20" s="1035"/>
      <c r="J20" s="1035"/>
      <c r="K20" s="1035"/>
      <c r="L20" s="1036"/>
      <c r="M20" s="1041" t="s">
        <v>26</v>
      </c>
      <c r="N20" s="1042"/>
      <c r="O20" s="1042"/>
      <c r="P20" s="1042"/>
      <c r="Q20" s="1042"/>
      <c r="R20" s="1042"/>
      <c r="S20" s="1042"/>
      <c r="T20" s="1042"/>
      <c r="U20" s="1042"/>
      <c r="V20" s="1042"/>
      <c r="W20" s="1043"/>
      <c r="X20" s="1044"/>
      <c r="Y20" s="5"/>
      <c r="Z20" s="5"/>
      <c r="AA20" s="5"/>
    </row>
    <row r="21" spans="1:27" ht="20.100000000000001" customHeight="1">
      <c r="A21" s="5"/>
      <c r="B21" s="10"/>
      <c r="C21" s="1035" t="s">
        <v>27</v>
      </c>
      <c r="D21" s="1035"/>
      <c r="E21" s="1035"/>
      <c r="F21" s="1035"/>
      <c r="G21" s="1035"/>
      <c r="H21" s="1035"/>
      <c r="I21" s="1035"/>
      <c r="J21" s="1035"/>
      <c r="K21" s="1035"/>
      <c r="L21" s="1036"/>
      <c r="M21" s="1049" t="s">
        <v>28</v>
      </c>
      <c r="N21" s="1050"/>
      <c r="O21" s="1050"/>
      <c r="P21" s="1050"/>
      <c r="Q21" s="1050"/>
      <c r="R21" s="1050"/>
      <c r="S21" s="1050"/>
      <c r="T21" s="1050"/>
      <c r="U21" s="1050"/>
      <c r="V21" s="1050"/>
      <c r="W21" s="1051"/>
      <c r="X21" s="1052"/>
      <c r="Y21" s="5"/>
      <c r="Z21" s="5"/>
      <c r="AA21" s="5"/>
    </row>
    <row r="22" spans="1:27" ht="20.100000000000001" customHeight="1">
      <c r="A22" s="5"/>
      <c r="B22" s="1053" t="s">
        <v>29</v>
      </c>
      <c r="C22" s="1035" t="s">
        <v>13</v>
      </c>
      <c r="D22" s="1035"/>
      <c r="E22" s="1035"/>
      <c r="F22" s="1035"/>
      <c r="G22" s="1035"/>
      <c r="H22" s="1035"/>
      <c r="I22" s="1035"/>
      <c r="J22" s="1035"/>
      <c r="K22" s="1035"/>
      <c r="L22" s="1036"/>
      <c r="M22" s="1041" t="s">
        <v>30</v>
      </c>
      <c r="N22" s="1042"/>
      <c r="O22" s="1042"/>
      <c r="P22" s="1042"/>
      <c r="Q22" s="1042"/>
      <c r="R22" s="1042"/>
      <c r="S22" s="1042"/>
      <c r="T22" s="1042"/>
      <c r="U22" s="1042"/>
      <c r="V22" s="1042"/>
      <c r="W22" s="1043"/>
      <c r="X22" s="1044"/>
      <c r="Y22" s="5"/>
      <c r="Z22" s="5"/>
      <c r="AA22" s="5"/>
    </row>
    <row r="23" spans="1:27" ht="20.100000000000001" customHeight="1">
      <c r="A23" s="5"/>
      <c r="B23" s="1054"/>
      <c r="C23" s="1055" t="s">
        <v>27</v>
      </c>
      <c r="D23" s="1055"/>
      <c r="E23" s="1055"/>
      <c r="F23" s="1055"/>
      <c r="G23" s="1055"/>
      <c r="H23" s="1055"/>
      <c r="I23" s="1055"/>
      <c r="J23" s="1055"/>
      <c r="K23" s="1055"/>
      <c r="L23" s="1055"/>
      <c r="M23" s="1041" t="s">
        <v>31</v>
      </c>
      <c r="N23" s="1042"/>
      <c r="O23" s="1042"/>
      <c r="P23" s="1042"/>
      <c r="Q23" s="1042"/>
      <c r="R23" s="1042"/>
      <c r="S23" s="1042"/>
      <c r="T23" s="1042"/>
      <c r="U23" s="1042"/>
      <c r="V23" s="1042"/>
      <c r="W23" s="1043"/>
      <c r="X23" s="1044"/>
      <c r="Y23" s="5"/>
      <c r="Z23" s="5"/>
      <c r="AA23" s="5"/>
    </row>
    <row r="24" spans="1:27" ht="20.100000000000001" customHeight="1">
      <c r="A24" s="5"/>
      <c r="B24" s="9" t="s">
        <v>32</v>
      </c>
      <c r="C24" s="1035" t="s">
        <v>33</v>
      </c>
      <c r="D24" s="1035"/>
      <c r="E24" s="1035"/>
      <c r="F24" s="1035"/>
      <c r="G24" s="1035"/>
      <c r="H24" s="1035"/>
      <c r="I24" s="1035"/>
      <c r="J24" s="1035"/>
      <c r="K24" s="1035"/>
      <c r="L24" s="1036"/>
      <c r="M24" s="1037" t="s">
        <v>34</v>
      </c>
      <c r="N24" s="1038"/>
      <c r="O24" s="1038"/>
      <c r="P24" s="1038"/>
      <c r="Q24" s="1038"/>
      <c r="R24" s="1038"/>
      <c r="S24" s="1038"/>
      <c r="T24" s="1038"/>
      <c r="U24" s="1038"/>
      <c r="V24" s="1038"/>
      <c r="W24" s="1039"/>
      <c r="X24" s="1040"/>
      <c r="Y24" s="5"/>
      <c r="Z24" s="5"/>
      <c r="AA24" s="5"/>
    </row>
    <row r="25" spans="1:27" ht="20.100000000000001" customHeight="1">
      <c r="A25" s="5"/>
      <c r="B25" s="17"/>
      <c r="C25" s="1035" t="s">
        <v>35</v>
      </c>
      <c r="D25" s="1035"/>
      <c r="E25" s="1035"/>
      <c r="F25" s="1035"/>
      <c r="G25" s="1035"/>
      <c r="H25" s="1035"/>
      <c r="I25" s="1035"/>
      <c r="J25" s="1035"/>
      <c r="K25" s="1035"/>
      <c r="L25" s="1036"/>
      <c r="M25" s="1041" t="s">
        <v>36</v>
      </c>
      <c r="N25" s="1042"/>
      <c r="O25" s="1042"/>
      <c r="P25" s="1042"/>
      <c r="Q25" s="1042"/>
      <c r="R25" s="1042"/>
      <c r="S25" s="1042"/>
      <c r="T25" s="1042"/>
      <c r="U25" s="1042"/>
      <c r="V25" s="1042"/>
      <c r="W25" s="1043"/>
      <c r="X25" s="1044"/>
      <c r="Y25" s="5"/>
      <c r="Z25" s="5"/>
      <c r="AA25" s="5"/>
    </row>
    <row r="26" spans="1:27" ht="20.100000000000001" customHeight="1" thickBot="1">
      <c r="A26" s="5"/>
      <c r="B26" s="18"/>
      <c r="C26" s="1035" t="s">
        <v>37</v>
      </c>
      <c r="D26" s="1035"/>
      <c r="E26" s="1035"/>
      <c r="F26" s="1035"/>
      <c r="G26" s="1035"/>
      <c r="H26" s="1035"/>
      <c r="I26" s="1035"/>
      <c r="J26" s="1035"/>
      <c r="K26" s="1035"/>
      <c r="L26" s="1036"/>
      <c r="M26" s="1045" t="s">
        <v>38</v>
      </c>
      <c r="N26" s="1046"/>
      <c r="O26" s="1046"/>
      <c r="P26" s="1046"/>
      <c r="Q26" s="1046"/>
      <c r="R26" s="1046"/>
      <c r="S26" s="1046"/>
      <c r="T26" s="1046"/>
      <c r="U26" s="1046"/>
      <c r="V26" s="1046"/>
      <c r="W26" s="1047"/>
      <c r="X26" s="1048"/>
      <c r="Y26" s="5"/>
      <c r="Z26" s="5"/>
      <c r="AA26" s="5"/>
    </row>
    <row r="27" spans="1:27" ht="20.100000000000001"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row>
    <row r="28" spans="1:27" ht="20.100000000000001" customHeight="1">
      <c r="A28" s="6" t="s">
        <v>39</v>
      </c>
      <c r="B28" s="5"/>
      <c r="C28" s="5"/>
      <c r="D28" s="5"/>
      <c r="E28" s="5"/>
      <c r="F28" s="5"/>
      <c r="G28" s="5"/>
      <c r="H28" s="5"/>
      <c r="I28" s="5"/>
      <c r="J28" s="5"/>
      <c r="K28" s="5"/>
      <c r="L28" s="5"/>
      <c r="M28" s="5"/>
      <c r="N28" s="5"/>
      <c r="O28" s="5"/>
      <c r="P28" s="5"/>
      <c r="Q28" s="5"/>
      <c r="R28" s="5"/>
      <c r="S28" s="5"/>
      <c r="T28" s="5"/>
      <c r="U28" s="5"/>
      <c r="V28" s="5"/>
      <c r="W28" s="5"/>
      <c r="X28" s="5"/>
      <c r="Y28" s="5"/>
      <c r="Z28" s="5"/>
      <c r="AA28" s="5"/>
    </row>
    <row r="29" spans="1:27" ht="20.100000000000001" customHeight="1">
      <c r="A29" s="5"/>
      <c r="B29" s="4" t="s">
        <v>40</v>
      </c>
      <c r="C29" s="5"/>
      <c r="D29" s="5"/>
      <c r="E29" s="5"/>
      <c r="F29" s="5"/>
      <c r="G29" s="5"/>
      <c r="H29" s="5"/>
      <c r="I29" s="5"/>
      <c r="J29" s="5"/>
      <c r="K29" s="5"/>
      <c r="L29" s="5"/>
      <c r="M29" s="5"/>
      <c r="N29" s="5"/>
      <c r="O29" s="5"/>
      <c r="P29" s="5"/>
      <c r="Q29" s="5"/>
      <c r="R29" s="5"/>
      <c r="S29" s="5"/>
      <c r="T29" s="5"/>
      <c r="U29" s="5"/>
      <c r="V29" s="5"/>
      <c r="W29" s="5"/>
      <c r="X29" s="19"/>
      <c r="Y29" s="5"/>
      <c r="Z29" s="5"/>
      <c r="AA29" s="5"/>
    </row>
    <row r="30" spans="1:27" ht="43.5" customHeight="1">
      <c r="A30" s="5"/>
      <c r="B30" s="20" t="s">
        <v>41</v>
      </c>
      <c r="C30" s="1020" t="s">
        <v>42</v>
      </c>
      <c r="D30" s="1020"/>
      <c r="E30" s="1020"/>
      <c r="F30" s="1020"/>
      <c r="G30" s="1020"/>
      <c r="H30" s="1020"/>
      <c r="I30" s="1020"/>
      <c r="J30" s="1020"/>
      <c r="K30" s="1020"/>
      <c r="L30" s="1020"/>
      <c r="M30" s="1020"/>
      <c r="N30" s="1020"/>
      <c r="O30" s="1020"/>
      <c r="P30" s="1020"/>
      <c r="Q30" s="1020"/>
      <c r="R30" s="1020"/>
      <c r="S30" s="1020"/>
      <c r="T30" s="1020"/>
      <c r="U30" s="1020"/>
      <c r="V30" s="1020"/>
      <c r="W30" s="1020"/>
      <c r="X30" s="1020"/>
      <c r="Y30" s="1020"/>
      <c r="Z30" s="1020"/>
      <c r="AA30" s="1020"/>
    </row>
    <row r="31" spans="1:27" ht="27" customHeight="1">
      <c r="A31" s="5"/>
      <c r="B31" s="1021" t="s">
        <v>43</v>
      </c>
      <c r="C31" s="1023" t="s">
        <v>44</v>
      </c>
      <c r="D31" s="1023"/>
      <c r="E31" s="1023"/>
      <c r="F31" s="1023"/>
      <c r="G31" s="1023"/>
      <c r="H31" s="1023"/>
      <c r="I31" s="1023"/>
      <c r="J31" s="1023"/>
      <c r="K31" s="1023"/>
      <c r="L31" s="1024"/>
      <c r="M31" s="1027" t="s">
        <v>45</v>
      </c>
      <c r="N31" s="1023"/>
      <c r="O31" s="1023"/>
      <c r="P31" s="1023"/>
      <c r="Q31" s="1024"/>
      <c r="R31" s="1029" t="s">
        <v>46</v>
      </c>
      <c r="S31" s="1030"/>
      <c r="T31" s="1030"/>
      <c r="U31" s="1030"/>
      <c r="V31" s="1030"/>
      <c r="W31" s="1031"/>
      <c r="X31" s="1021" t="s">
        <v>47</v>
      </c>
      <c r="Y31" s="1021" t="s">
        <v>48</v>
      </c>
      <c r="Z31" s="1033" t="s">
        <v>49</v>
      </c>
      <c r="AA31" s="1033" t="s">
        <v>50</v>
      </c>
    </row>
    <row r="32" spans="1:27" ht="27" customHeight="1" thickBot="1">
      <c r="A32" s="5"/>
      <c r="B32" s="1022"/>
      <c r="C32" s="1025"/>
      <c r="D32" s="1025"/>
      <c r="E32" s="1025"/>
      <c r="F32" s="1025"/>
      <c r="G32" s="1025"/>
      <c r="H32" s="1025"/>
      <c r="I32" s="1025"/>
      <c r="J32" s="1025"/>
      <c r="K32" s="1025"/>
      <c r="L32" s="1026"/>
      <c r="M32" s="1028"/>
      <c r="N32" s="1025"/>
      <c r="O32" s="1025"/>
      <c r="P32" s="1025"/>
      <c r="Q32" s="1026"/>
      <c r="R32" s="1012" t="s">
        <v>51</v>
      </c>
      <c r="S32" s="1013"/>
      <c r="T32" s="1013"/>
      <c r="U32" s="1013"/>
      <c r="V32" s="1013"/>
      <c r="W32" s="21" t="s">
        <v>52</v>
      </c>
      <c r="X32" s="1032"/>
      <c r="Y32" s="1032"/>
      <c r="Z32" s="1034"/>
      <c r="AA32" s="1034"/>
    </row>
    <row r="33" spans="1:27" ht="37.5" customHeight="1">
      <c r="A33" s="5"/>
      <c r="B33" s="22">
        <v>1</v>
      </c>
      <c r="C33" s="23">
        <v>4</v>
      </c>
      <c r="D33" s="24">
        <v>7</v>
      </c>
      <c r="E33" s="24">
        <v>9</v>
      </c>
      <c r="F33" s="24">
        <v>0</v>
      </c>
      <c r="G33" s="24">
        <v>4</v>
      </c>
      <c r="H33" s="24">
        <v>0</v>
      </c>
      <c r="I33" s="24">
        <v>0</v>
      </c>
      <c r="J33" s="24">
        <v>9</v>
      </c>
      <c r="K33" s="24">
        <v>9</v>
      </c>
      <c r="L33" s="25">
        <v>9</v>
      </c>
      <c r="M33" s="1014" t="s">
        <v>9</v>
      </c>
      <c r="N33" s="1015"/>
      <c r="O33" s="1015"/>
      <c r="P33" s="1015"/>
      <c r="Q33" s="1016"/>
      <c r="R33" s="1017" t="s">
        <v>53</v>
      </c>
      <c r="S33" s="1018"/>
      <c r="T33" s="1018"/>
      <c r="U33" s="1018"/>
      <c r="V33" s="1019"/>
      <c r="W33" s="26" t="s">
        <v>9</v>
      </c>
      <c r="X33" s="27" t="s">
        <v>579</v>
      </c>
      <c r="Y33" s="27" t="s">
        <v>54</v>
      </c>
      <c r="Z33" s="28">
        <v>500000</v>
      </c>
      <c r="AA33" s="29">
        <v>10</v>
      </c>
    </row>
    <row r="34" spans="1:27" ht="37.5" customHeight="1">
      <c r="A34" s="5"/>
      <c r="B34" s="22">
        <f>B33+1</f>
        <v>2</v>
      </c>
      <c r="C34" s="30">
        <v>4</v>
      </c>
      <c r="D34" s="31">
        <v>7</v>
      </c>
      <c r="E34" s="31">
        <v>9</v>
      </c>
      <c r="F34" s="31">
        <v>0</v>
      </c>
      <c r="G34" s="31">
        <v>4</v>
      </c>
      <c r="H34" s="31">
        <v>0</v>
      </c>
      <c r="I34" s="31">
        <v>0</v>
      </c>
      <c r="J34" s="31">
        <v>8</v>
      </c>
      <c r="K34" s="31">
        <v>8</v>
      </c>
      <c r="L34" s="32">
        <v>8</v>
      </c>
      <c r="M34" s="1002" t="s">
        <v>9</v>
      </c>
      <c r="N34" s="1003"/>
      <c r="O34" s="1003"/>
      <c r="P34" s="1003"/>
      <c r="Q34" s="1004"/>
      <c r="R34" s="1002" t="s">
        <v>53</v>
      </c>
      <c r="S34" s="1003"/>
      <c r="T34" s="1003"/>
      <c r="U34" s="1003"/>
      <c r="V34" s="1004"/>
      <c r="W34" s="33" t="s">
        <v>9</v>
      </c>
      <c r="X34" s="34" t="s">
        <v>580</v>
      </c>
      <c r="Y34" s="34" t="s">
        <v>55</v>
      </c>
      <c r="Z34" s="35">
        <v>400000</v>
      </c>
      <c r="AA34" s="36">
        <v>10</v>
      </c>
    </row>
    <row r="35" spans="1:27" ht="37.5" customHeight="1">
      <c r="A35" s="5"/>
      <c r="B35" s="22">
        <f t="shared" ref="B35:B98" si="0">B34+1</f>
        <v>3</v>
      </c>
      <c r="C35" s="30">
        <v>4</v>
      </c>
      <c r="D35" s="31">
        <v>7</v>
      </c>
      <c r="E35" s="31">
        <v>9</v>
      </c>
      <c r="F35" s="31">
        <v>0</v>
      </c>
      <c r="G35" s="31">
        <v>4</v>
      </c>
      <c r="H35" s="31">
        <v>0</v>
      </c>
      <c r="I35" s="31">
        <v>0</v>
      </c>
      <c r="J35" s="31">
        <v>8</v>
      </c>
      <c r="K35" s="31">
        <v>8</v>
      </c>
      <c r="L35" s="32">
        <v>8</v>
      </c>
      <c r="M35" s="1005" t="s">
        <v>9</v>
      </c>
      <c r="N35" s="1006"/>
      <c r="O35" s="1006"/>
      <c r="P35" s="1006"/>
      <c r="Q35" s="1007"/>
      <c r="R35" s="1002" t="s">
        <v>53</v>
      </c>
      <c r="S35" s="1003"/>
      <c r="T35" s="1003"/>
      <c r="U35" s="1003"/>
      <c r="V35" s="1004"/>
      <c r="W35" s="33" t="s">
        <v>9</v>
      </c>
      <c r="X35" s="34" t="s">
        <v>580</v>
      </c>
      <c r="Y35" s="37" t="s">
        <v>56</v>
      </c>
      <c r="Z35" s="35">
        <v>1000</v>
      </c>
      <c r="AA35" s="36">
        <v>10</v>
      </c>
    </row>
    <row r="36" spans="1:27" ht="37.5" customHeight="1">
      <c r="A36" s="5"/>
      <c r="B36" s="22">
        <f t="shared" si="0"/>
        <v>4</v>
      </c>
      <c r="C36" s="30">
        <v>4</v>
      </c>
      <c r="D36" s="31">
        <v>7</v>
      </c>
      <c r="E36" s="31">
        <v>7</v>
      </c>
      <c r="F36" s="31">
        <v>0</v>
      </c>
      <c r="G36" s="31">
        <v>3</v>
      </c>
      <c r="H36" s="31">
        <v>0</v>
      </c>
      <c r="I36" s="31">
        <v>0</v>
      </c>
      <c r="J36" s="31">
        <v>6</v>
      </c>
      <c r="K36" s="31">
        <v>6</v>
      </c>
      <c r="L36" s="32">
        <v>6</v>
      </c>
      <c r="M36" s="1001" t="s">
        <v>53</v>
      </c>
      <c r="N36" s="1001"/>
      <c r="O36" s="1001"/>
      <c r="P36" s="1001"/>
      <c r="Q36" s="1001"/>
      <c r="R36" s="1002" t="s">
        <v>53</v>
      </c>
      <c r="S36" s="1003"/>
      <c r="T36" s="1003"/>
      <c r="U36" s="1003"/>
      <c r="V36" s="1004"/>
      <c r="W36" s="33" t="s">
        <v>57</v>
      </c>
      <c r="X36" s="34" t="s">
        <v>581</v>
      </c>
      <c r="Y36" s="34" t="s">
        <v>58</v>
      </c>
      <c r="Z36" s="35">
        <v>200000</v>
      </c>
      <c r="AA36" s="36">
        <v>10</v>
      </c>
    </row>
    <row r="37" spans="1:27" ht="37.5" customHeight="1">
      <c r="A37" s="5"/>
      <c r="B37" s="22">
        <f t="shared" si="0"/>
        <v>5</v>
      </c>
      <c r="C37" s="30">
        <v>4</v>
      </c>
      <c r="D37" s="31">
        <v>7</v>
      </c>
      <c r="E37" s="31">
        <v>7</v>
      </c>
      <c r="F37" s="31">
        <v>0</v>
      </c>
      <c r="G37" s="31">
        <v>3</v>
      </c>
      <c r="H37" s="31">
        <v>0</v>
      </c>
      <c r="I37" s="31">
        <v>0</v>
      </c>
      <c r="J37" s="31">
        <v>6</v>
      </c>
      <c r="K37" s="31">
        <v>6</v>
      </c>
      <c r="L37" s="32">
        <v>6</v>
      </c>
      <c r="M37" s="1011" t="s">
        <v>57</v>
      </c>
      <c r="N37" s="1011"/>
      <c r="O37" s="1011"/>
      <c r="P37" s="1011"/>
      <c r="Q37" s="1011"/>
      <c r="R37" s="1002" t="s">
        <v>53</v>
      </c>
      <c r="S37" s="1003"/>
      <c r="T37" s="1003"/>
      <c r="U37" s="1003"/>
      <c r="V37" s="1004"/>
      <c r="W37" s="33" t="s">
        <v>57</v>
      </c>
      <c r="X37" s="34" t="s">
        <v>581</v>
      </c>
      <c r="Y37" s="37" t="s">
        <v>59</v>
      </c>
      <c r="Z37" s="35">
        <v>1000</v>
      </c>
      <c r="AA37" s="36">
        <v>10</v>
      </c>
    </row>
    <row r="38" spans="1:27" ht="37.5" customHeight="1">
      <c r="A38" s="5"/>
      <c r="B38" s="22">
        <f t="shared" si="0"/>
        <v>6</v>
      </c>
      <c r="C38" s="30">
        <v>4</v>
      </c>
      <c r="D38" s="31">
        <v>7</v>
      </c>
      <c r="E38" s="31">
        <v>7</v>
      </c>
      <c r="F38" s="31">
        <v>0</v>
      </c>
      <c r="G38" s="31">
        <v>3</v>
      </c>
      <c r="H38" s="31">
        <v>0</v>
      </c>
      <c r="I38" s="31">
        <v>0</v>
      </c>
      <c r="J38" s="31">
        <v>6</v>
      </c>
      <c r="K38" s="31">
        <v>6</v>
      </c>
      <c r="L38" s="32">
        <v>6</v>
      </c>
      <c r="M38" s="1005" t="s">
        <v>9</v>
      </c>
      <c r="N38" s="1006"/>
      <c r="O38" s="1006"/>
      <c r="P38" s="1006"/>
      <c r="Q38" s="1007"/>
      <c r="R38" s="1002" t="s">
        <v>53</v>
      </c>
      <c r="S38" s="1003"/>
      <c r="T38" s="1003"/>
      <c r="U38" s="1003"/>
      <c r="V38" s="1004"/>
      <c r="W38" s="33" t="s">
        <v>57</v>
      </c>
      <c r="X38" s="34" t="s">
        <v>581</v>
      </c>
      <c r="Y38" s="37" t="s">
        <v>59</v>
      </c>
      <c r="Z38" s="35" t="s">
        <v>60</v>
      </c>
      <c r="AA38" s="36">
        <v>10</v>
      </c>
    </row>
    <row r="39" spans="1:27" ht="37.5" customHeight="1">
      <c r="A39" s="5"/>
      <c r="B39" s="22">
        <f t="shared" si="0"/>
        <v>7</v>
      </c>
      <c r="C39" s="30">
        <v>4</v>
      </c>
      <c r="D39" s="31">
        <v>7</v>
      </c>
      <c r="E39" s="31">
        <v>7</v>
      </c>
      <c r="F39" s="31">
        <v>0</v>
      </c>
      <c r="G39" s="31">
        <v>4</v>
      </c>
      <c r="H39" s="31">
        <v>0</v>
      </c>
      <c r="I39" s="31">
        <v>0</v>
      </c>
      <c r="J39" s="31">
        <v>7</v>
      </c>
      <c r="K39" s="31">
        <v>7</v>
      </c>
      <c r="L39" s="32">
        <v>7</v>
      </c>
      <c r="M39" s="1002" t="s">
        <v>53</v>
      </c>
      <c r="N39" s="1003"/>
      <c r="O39" s="1003"/>
      <c r="P39" s="1003"/>
      <c r="Q39" s="1004"/>
      <c r="R39" s="1002" t="s">
        <v>53</v>
      </c>
      <c r="S39" s="1003"/>
      <c r="T39" s="1003"/>
      <c r="U39" s="1003"/>
      <c r="V39" s="1004"/>
      <c r="W39" s="33" t="s">
        <v>9</v>
      </c>
      <c r="X39" s="34" t="s">
        <v>582</v>
      </c>
      <c r="Y39" s="34" t="s">
        <v>61</v>
      </c>
      <c r="Z39" s="35">
        <v>500000</v>
      </c>
      <c r="AA39" s="36">
        <v>10</v>
      </c>
    </row>
    <row r="40" spans="1:27" ht="37.5" customHeight="1">
      <c r="A40" s="5"/>
      <c r="B40" s="22">
        <f t="shared" si="0"/>
        <v>8</v>
      </c>
      <c r="C40" s="30">
        <v>4</v>
      </c>
      <c r="D40" s="31">
        <v>7</v>
      </c>
      <c r="E40" s="31">
        <v>7</v>
      </c>
      <c r="F40" s="31">
        <v>0</v>
      </c>
      <c r="G40" s="31">
        <v>4</v>
      </c>
      <c r="H40" s="31">
        <v>0</v>
      </c>
      <c r="I40" s="31">
        <v>0</v>
      </c>
      <c r="J40" s="31">
        <v>7</v>
      </c>
      <c r="K40" s="31">
        <v>7</v>
      </c>
      <c r="L40" s="32">
        <v>7</v>
      </c>
      <c r="M40" s="1005" t="s">
        <v>9</v>
      </c>
      <c r="N40" s="1006"/>
      <c r="O40" s="1006"/>
      <c r="P40" s="1006"/>
      <c r="Q40" s="1007"/>
      <c r="R40" s="1002" t="s">
        <v>53</v>
      </c>
      <c r="S40" s="1003"/>
      <c r="T40" s="1003"/>
      <c r="U40" s="1003"/>
      <c r="V40" s="1004"/>
      <c r="W40" s="33" t="s">
        <v>9</v>
      </c>
      <c r="X40" s="34" t="s">
        <v>582</v>
      </c>
      <c r="Y40" s="37" t="s">
        <v>56</v>
      </c>
      <c r="Z40" s="35">
        <v>8000</v>
      </c>
      <c r="AA40" s="36">
        <v>10</v>
      </c>
    </row>
    <row r="41" spans="1:27" ht="37.5" customHeight="1">
      <c r="A41" s="5"/>
      <c r="B41" s="22">
        <f t="shared" si="0"/>
        <v>9</v>
      </c>
      <c r="C41" s="30">
        <v>4</v>
      </c>
      <c r="D41" s="31">
        <v>7</v>
      </c>
      <c r="E41" s="31">
        <v>7</v>
      </c>
      <c r="F41" s="31">
        <v>0</v>
      </c>
      <c r="G41" s="31">
        <v>4</v>
      </c>
      <c r="H41" s="31">
        <v>0</v>
      </c>
      <c r="I41" s="31">
        <v>0</v>
      </c>
      <c r="J41" s="31">
        <v>7</v>
      </c>
      <c r="K41" s="31">
        <v>7</v>
      </c>
      <c r="L41" s="32">
        <v>7</v>
      </c>
      <c r="M41" s="1005" t="s">
        <v>57</v>
      </c>
      <c r="N41" s="1006"/>
      <c r="O41" s="1006"/>
      <c r="P41" s="1006"/>
      <c r="Q41" s="1007"/>
      <c r="R41" s="1002" t="s">
        <v>53</v>
      </c>
      <c r="S41" s="1003"/>
      <c r="T41" s="1003"/>
      <c r="U41" s="1003"/>
      <c r="V41" s="1004"/>
      <c r="W41" s="33" t="s">
        <v>9</v>
      </c>
      <c r="X41" s="34" t="s">
        <v>582</v>
      </c>
      <c r="Y41" s="37" t="s">
        <v>56</v>
      </c>
      <c r="Z41" s="35" t="s">
        <v>62</v>
      </c>
      <c r="AA41" s="36">
        <v>10</v>
      </c>
    </row>
    <row r="42" spans="1:27" ht="37.5" customHeight="1">
      <c r="A42" s="5"/>
      <c r="B42" s="22">
        <f t="shared" si="0"/>
        <v>10</v>
      </c>
      <c r="C42" s="30">
        <v>4</v>
      </c>
      <c r="D42" s="31">
        <v>7</v>
      </c>
      <c r="E42" s="31">
        <v>7</v>
      </c>
      <c r="F42" s="31">
        <v>0</v>
      </c>
      <c r="G42" s="31">
        <v>4</v>
      </c>
      <c r="H42" s="31">
        <v>0</v>
      </c>
      <c r="I42" s="31">
        <v>0</v>
      </c>
      <c r="J42" s="31">
        <v>7</v>
      </c>
      <c r="K42" s="31">
        <v>7</v>
      </c>
      <c r="L42" s="32">
        <v>7</v>
      </c>
      <c r="M42" s="1008" t="s">
        <v>63</v>
      </c>
      <c r="N42" s="1009"/>
      <c r="O42" s="1009"/>
      <c r="P42" s="1009"/>
      <c r="Q42" s="1010"/>
      <c r="R42" s="38" t="s">
        <v>53</v>
      </c>
      <c r="S42" s="39"/>
      <c r="T42" s="39"/>
      <c r="U42" s="39"/>
      <c r="V42" s="40"/>
      <c r="W42" s="33" t="s">
        <v>9</v>
      </c>
      <c r="X42" s="34" t="s">
        <v>582</v>
      </c>
      <c r="Y42" s="37" t="s">
        <v>56</v>
      </c>
      <c r="Z42" s="35" t="s">
        <v>62</v>
      </c>
      <c r="AA42" s="36">
        <v>10</v>
      </c>
    </row>
    <row r="43" spans="1:27" ht="37.5" customHeight="1">
      <c r="A43" s="5"/>
      <c r="B43" s="22">
        <f t="shared" si="0"/>
        <v>11</v>
      </c>
      <c r="C43" s="30"/>
      <c r="D43" s="31"/>
      <c r="E43" s="31"/>
      <c r="F43" s="31"/>
      <c r="G43" s="31"/>
      <c r="H43" s="31"/>
      <c r="I43" s="31"/>
      <c r="J43" s="31"/>
      <c r="K43" s="31"/>
      <c r="L43" s="32"/>
      <c r="M43" s="1001"/>
      <c r="N43" s="1001"/>
      <c r="O43" s="1001"/>
      <c r="P43" s="1001"/>
      <c r="Q43" s="1001"/>
      <c r="R43" s="1002"/>
      <c r="S43" s="1003"/>
      <c r="T43" s="1003"/>
      <c r="U43" s="1003"/>
      <c r="V43" s="1004"/>
      <c r="W43" s="33"/>
      <c r="X43" s="34"/>
      <c r="Y43" s="34"/>
      <c r="Z43" s="35"/>
      <c r="AA43" s="36"/>
    </row>
    <row r="44" spans="1:27" ht="37.5" customHeight="1">
      <c r="A44" s="5"/>
      <c r="B44" s="22">
        <f t="shared" si="0"/>
        <v>12</v>
      </c>
      <c r="C44" s="30"/>
      <c r="D44" s="31"/>
      <c r="E44" s="31"/>
      <c r="F44" s="31"/>
      <c r="G44" s="31"/>
      <c r="H44" s="31"/>
      <c r="I44" s="31"/>
      <c r="J44" s="31"/>
      <c r="K44" s="31"/>
      <c r="L44" s="32"/>
      <c r="M44" s="1001"/>
      <c r="N44" s="1001"/>
      <c r="O44" s="1001"/>
      <c r="P44" s="1001"/>
      <c r="Q44" s="1001"/>
      <c r="R44" s="1002"/>
      <c r="S44" s="1003"/>
      <c r="T44" s="1003"/>
      <c r="U44" s="1003"/>
      <c r="V44" s="1004"/>
      <c r="W44" s="33"/>
      <c r="X44" s="34"/>
      <c r="Y44" s="34"/>
      <c r="Z44" s="35"/>
      <c r="AA44" s="36"/>
    </row>
    <row r="45" spans="1:27" ht="37.5" customHeight="1">
      <c r="A45" s="5"/>
      <c r="B45" s="22">
        <f t="shared" si="0"/>
        <v>13</v>
      </c>
      <c r="C45" s="30"/>
      <c r="D45" s="31"/>
      <c r="E45" s="31"/>
      <c r="F45" s="31"/>
      <c r="G45" s="31"/>
      <c r="H45" s="31"/>
      <c r="I45" s="31"/>
      <c r="J45" s="31"/>
      <c r="K45" s="31"/>
      <c r="L45" s="32"/>
      <c r="M45" s="1001"/>
      <c r="N45" s="1001"/>
      <c r="O45" s="1001"/>
      <c r="P45" s="1001"/>
      <c r="Q45" s="1001"/>
      <c r="R45" s="1002"/>
      <c r="S45" s="1003"/>
      <c r="T45" s="1003"/>
      <c r="U45" s="1003"/>
      <c r="V45" s="1004"/>
      <c r="W45" s="33"/>
      <c r="X45" s="34"/>
      <c r="Y45" s="34"/>
      <c r="Z45" s="35"/>
      <c r="AA45" s="36"/>
    </row>
    <row r="46" spans="1:27" ht="37.5" customHeight="1">
      <c r="A46" s="5"/>
      <c r="B46" s="22">
        <f t="shared" si="0"/>
        <v>14</v>
      </c>
      <c r="C46" s="30"/>
      <c r="D46" s="31"/>
      <c r="E46" s="31"/>
      <c r="F46" s="31"/>
      <c r="G46" s="31"/>
      <c r="H46" s="31"/>
      <c r="I46" s="31"/>
      <c r="J46" s="31"/>
      <c r="K46" s="31"/>
      <c r="L46" s="32"/>
      <c r="M46" s="1001"/>
      <c r="N46" s="1001"/>
      <c r="O46" s="1001"/>
      <c r="P46" s="1001"/>
      <c r="Q46" s="1001"/>
      <c r="R46" s="1002"/>
      <c r="S46" s="1003"/>
      <c r="T46" s="1003"/>
      <c r="U46" s="1003"/>
      <c r="V46" s="1004"/>
      <c r="W46" s="33"/>
      <c r="X46" s="34"/>
      <c r="Y46" s="34"/>
      <c r="Z46" s="35"/>
      <c r="AA46" s="36"/>
    </row>
    <row r="47" spans="1:27" ht="37.5" customHeight="1">
      <c r="A47" s="5"/>
      <c r="B47" s="22">
        <f t="shared" si="0"/>
        <v>15</v>
      </c>
      <c r="C47" s="30"/>
      <c r="D47" s="31"/>
      <c r="E47" s="31"/>
      <c r="F47" s="31"/>
      <c r="G47" s="31"/>
      <c r="H47" s="31"/>
      <c r="I47" s="31"/>
      <c r="J47" s="31"/>
      <c r="K47" s="31"/>
      <c r="L47" s="32"/>
      <c r="M47" s="1001"/>
      <c r="N47" s="1001"/>
      <c r="O47" s="1001"/>
      <c r="P47" s="1001"/>
      <c r="Q47" s="1001"/>
      <c r="R47" s="1002"/>
      <c r="S47" s="1003"/>
      <c r="T47" s="1003"/>
      <c r="U47" s="1003"/>
      <c r="V47" s="1004"/>
      <c r="W47" s="33"/>
      <c r="X47" s="34"/>
      <c r="Y47" s="34"/>
      <c r="Z47" s="35"/>
      <c r="AA47" s="36"/>
    </row>
    <row r="48" spans="1:27" ht="37.5" customHeight="1">
      <c r="A48" s="5"/>
      <c r="B48" s="22">
        <f t="shared" si="0"/>
        <v>16</v>
      </c>
      <c r="C48" s="30"/>
      <c r="D48" s="31"/>
      <c r="E48" s="31"/>
      <c r="F48" s="31"/>
      <c r="G48" s="31"/>
      <c r="H48" s="31"/>
      <c r="I48" s="31"/>
      <c r="J48" s="31"/>
      <c r="K48" s="31"/>
      <c r="L48" s="32"/>
      <c r="M48" s="1002"/>
      <c r="N48" s="1003"/>
      <c r="O48" s="1003"/>
      <c r="P48" s="1003"/>
      <c r="Q48" s="1004"/>
      <c r="R48" s="1002"/>
      <c r="S48" s="1003"/>
      <c r="T48" s="1003"/>
      <c r="U48" s="1003"/>
      <c r="V48" s="1004"/>
      <c r="W48" s="33"/>
      <c r="X48" s="34"/>
      <c r="Y48" s="34"/>
      <c r="Z48" s="35"/>
      <c r="AA48" s="36"/>
    </row>
    <row r="49" spans="1:27" ht="37.5" customHeight="1">
      <c r="A49" s="5"/>
      <c r="B49" s="22">
        <f t="shared" si="0"/>
        <v>17</v>
      </c>
      <c r="C49" s="30"/>
      <c r="D49" s="31"/>
      <c r="E49" s="31"/>
      <c r="F49" s="31"/>
      <c r="G49" s="31"/>
      <c r="H49" s="31"/>
      <c r="I49" s="31"/>
      <c r="J49" s="31"/>
      <c r="K49" s="31"/>
      <c r="L49" s="32"/>
      <c r="M49" s="1001"/>
      <c r="N49" s="1001"/>
      <c r="O49" s="1001"/>
      <c r="P49" s="1001"/>
      <c r="Q49" s="1001"/>
      <c r="R49" s="1002"/>
      <c r="S49" s="1003"/>
      <c r="T49" s="1003"/>
      <c r="U49" s="1003"/>
      <c r="V49" s="1004"/>
      <c r="W49" s="33"/>
      <c r="X49" s="34"/>
      <c r="Y49" s="34"/>
      <c r="Z49" s="35"/>
      <c r="AA49" s="36"/>
    </row>
    <row r="50" spans="1:27" ht="37.5" customHeight="1">
      <c r="A50" s="5"/>
      <c r="B50" s="22">
        <f t="shared" si="0"/>
        <v>18</v>
      </c>
      <c r="C50" s="30"/>
      <c r="D50" s="31"/>
      <c r="E50" s="31"/>
      <c r="F50" s="31"/>
      <c r="G50" s="31"/>
      <c r="H50" s="31"/>
      <c r="I50" s="31"/>
      <c r="J50" s="31"/>
      <c r="K50" s="31"/>
      <c r="L50" s="32"/>
      <c r="M50" s="1001"/>
      <c r="N50" s="1001"/>
      <c r="O50" s="1001"/>
      <c r="P50" s="1001"/>
      <c r="Q50" s="1001"/>
      <c r="R50" s="1002"/>
      <c r="S50" s="1003"/>
      <c r="T50" s="1003"/>
      <c r="U50" s="1003"/>
      <c r="V50" s="1004"/>
      <c r="W50" s="33"/>
      <c r="X50" s="34"/>
      <c r="Y50" s="34"/>
      <c r="Z50" s="35"/>
      <c r="AA50" s="36"/>
    </row>
    <row r="51" spans="1:27" ht="37.5" customHeight="1">
      <c r="A51" s="5"/>
      <c r="B51" s="22">
        <f t="shared" si="0"/>
        <v>19</v>
      </c>
      <c r="C51" s="30"/>
      <c r="D51" s="31"/>
      <c r="E51" s="31"/>
      <c r="F51" s="31"/>
      <c r="G51" s="31"/>
      <c r="H51" s="31"/>
      <c r="I51" s="31"/>
      <c r="J51" s="31"/>
      <c r="K51" s="31"/>
      <c r="L51" s="32"/>
      <c r="M51" s="1001"/>
      <c r="N51" s="1001"/>
      <c r="O51" s="1001"/>
      <c r="P51" s="1001"/>
      <c r="Q51" s="1001"/>
      <c r="R51" s="1002"/>
      <c r="S51" s="1003"/>
      <c r="T51" s="1003"/>
      <c r="U51" s="1003"/>
      <c r="V51" s="1004"/>
      <c r="W51" s="33"/>
      <c r="X51" s="34"/>
      <c r="Y51" s="34"/>
      <c r="Z51" s="35"/>
      <c r="AA51" s="36"/>
    </row>
    <row r="52" spans="1:27" ht="37.5" customHeight="1">
      <c r="A52" s="5"/>
      <c r="B52" s="22">
        <f t="shared" si="0"/>
        <v>20</v>
      </c>
      <c r="C52" s="30"/>
      <c r="D52" s="31"/>
      <c r="E52" s="31"/>
      <c r="F52" s="31"/>
      <c r="G52" s="31"/>
      <c r="H52" s="31"/>
      <c r="I52" s="31"/>
      <c r="J52" s="31"/>
      <c r="K52" s="31"/>
      <c r="L52" s="32"/>
      <c r="M52" s="1001"/>
      <c r="N52" s="1001"/>
      <c r="O52" s="1001"/>
      <c r="P52" s="1001"/>
      <c r="Q52" s="1001"/>
      <c r="R52" s="1002"/>
      <c r="S52" s="1003"/>
      <c r="T52" s="1003"/>
      <c r="U52" s="1003"/>
      <c r="V52" s="1004"/>
      <c r="W52" s="33"/>
      <c r="X52" s="34"/>
      <c r="Y52" s="34"/>
      <c r="Z52" s="35"/>
      <c r="AA52" s="36"/>
    </row>
    <row r="53" spans="1:27" ht="37.5" customHeight="1">
      <c r="A53" s="5"/>
      <c r="B53" s="22">
        <f t="shared" si="0"/>
        <v>21</v>
      </c>
      <c r="C53" s="30"/>
      <c r="D53" s="31"/>
      <c r="E53" s="31"/>
      <c r="F53" s="31"/>
      <c r="G53" s="31"/>
      <c r="H53" s="31"/>
      <c r="I53" s="31"/>
      <c r="J53" s="31"/>
      <c r="K53" s="31"/>
      <c r="L53" s="32"/>
      <c r="M53" s="1001"/>
      <c r="N53" s="1001"/>
      <c r="O53" s="1001"/>
      <c r="P53" s="1001"/>
      <c r="Q53" s="1001"/>
      <c r="R53" s="1002"/>
      <c r="S53" s="1003"/>
      <c r="T53" s="1003"/>
      <c r="U53" s="1003"/>
      <c r="V53" s="1004"/>
      <c r="W53" s="33"/>
      <c r="X53" s="34"/>
      <c r="Y53" s="34"/>
      <c r="Z53" s="35"/>
      <c r="AA53" s="36"/>
    </row>
    <row r="54" spans="1:27" ht="37.5" customHeight="1">
      <c r="A54" s="5"/>
      <c r="B54" s="22">
        <f t="shared" si="0"/>
        <v>22</v>
      </c>
      <c r="C54" s="30"/>
      <c r="D54" s="31"/>
      <c r="E54" s="31"/>
      <c r="F54" s="31"/>
      <c r="G54" s="31"/>
      <c r="H54" s="31"/>
      <c r="I54" s="31"/>
      <c r="J54" s="31"/>
      <c r="K54" s="31"/>
      <c r="L54" s="32"/>
      <c r="M54" s="1001"/>
      <c r="N54" s="1001"/>
      <c r="O54" s="1001"/>
      <c r="P54" s="1001"/>
      <c r="Q54" s="1001"/>
      <c r="R54" s="1002"/>
      <c r="S54" s="1003"/>
      <c r="T54" s="1003"/>
      <c r="U54" s="1003"/>
      <c r="V54" s="1004"/>
      <c r="W54" s="33"/>
      <c r="X54" s="34"/>
      <c r="Y54" s="34"/>
      <c r="Z54" s="35"/>
      <c r="AA54" s="36"/>
    </row>
    <row r="55" spans="1:27" ht="37.5" customHeight="1">
      <c r="A55" s="5"/>
      <c r="B55" s="22">
        <f t="shared" si="0"/>
        <v>23</v>
      </c>
      <c r="C55" s="30"/>
      <c r="D55" s="31"/>
      <c r="E55" s="31"/>
      <c r="F55" s="31"/>
      <c r="G55" s="31"/>
      <c r="H55" s="31"/>
      <c r="I55" s="31"/>
      <c r="J55" s="31"/>
      <c r="K55" s="31"/>
      <c r="L55" s="32"/>
      <c r="M55" s="1001"/>
      <c r="N55" s="1001"/>
      <c r="O55" s="1001"/>
      <c r="P55" s="1001"/>
      <c r="Q55" s="1001"/>
      <c r="R55" s="1002"/>
      <c r="S55" s="1003"/>
      <c r="T55" s="1003"/>
      <c r="U55" s="1003"/>
      <c r="V55" s="1004"/>
      <c r="W55" s="33"/>
      <c r="X55" s="34"/>
      <c r="Y55" s="34"/>
      <c r="Z55" s="35"/>
      <c r="AA55" s="36"/>
    </row>
    <row r="56" spans="1:27" ht="37.5" customHeight="1">
      <c r="A56" s="5"/>
      <c r="B56" s="22">
        <f t="shared" si="0"/>
        <v>24</v>
      </c>
      <c r="C56" s="30"/>
      <c r="D56" s="31"/>
      <c r="E56" s="31"/>
      <c r="F56" s="31"/>
      <c r="G56" s="31"/>
      <c r="H56" s="31"/>
      <c r="I56" s="31"/>
      <c r="J56" s="31"/>
      <c r="K56" s="31"/>
      <c r="L56" s="32"/>
      <c r="M56" s="1001"/>
      <c r="N56" s="1001"/>
      <c r="O56" s="1001"/>
      <c r="P56" s="1001"/>
      <c r="Q56" s="1001"/>
      <c r="R56" s="1002"/>
      <c r="S56" s="1003"/>
      <c r="T56" s="1003"/>
      <c r="U56" s="1003"/>
      <c r="V56" s="1004"/>
      <c r="W56" s="33"/>
      <c r="X56" s="34"/>
      <c r="Y56" s="34"/>
      <c r="Z56" s="35"/>
      <c r="AA56" s="36"/>
    </row>
    <row r="57" spans="1:27" ht="37.5" customHeight="1">
      <c r="A57" s="5"/>
      <c r="B57" s="22">
        <f t="shared" si="0"/>
        <v>25</v>
      </c>
      <c r="C57" s="30"/>
      <c r="D57" s="31"/>
      <c r="E57" s="31"/>
      <c r="F57" s="31"/>
      <c r="G57" s="31"/>
      <c r="H57" s="31"/>
      <c r="I57" s="31"/>
      <c r="J57" s="31"/>
      <c r="K57" s="31"/>
      <c r="L57" s="32"/>
      <c r="M57" s="1001"/>
      <c r="N57" s="1001"/>
      <c r="O57" s="1001"/>
      <c r="P57" s="1001"/>
      <c r="Q57" s="1001"/>
      <c r="R57" s="1002"/>
      <c r="S57" s="1003"/>
      <c r="T57" s="1003"/>
      <c r="U57" s="1003"/>
      <c r="V57" s="1004"/>
      <c r="W57" s="33"/>
      <c r="X57" s="34"/>
      <c r="Y57" s="34"/>
      <c r="Z57" s="35"/>
      <c r="AA57" s="41"/>
    </row>
    <row r="58" spans="1:27" ht="37.5" customHeight="1">
      <c r="A58" s="5"/>
      <c r="B58" s="22">
        <f t="shared" si="0"/>
        <v>26</v>
      </c>
      <c r="C58" s="30"/>
      <c r="D58" s="31"/>
      <c r="E58" s="31"/>
      <c r="F58" s="31"/>
      <c r="G58" s="31"/>
      <c r="H58" s="31"/>
      <c r="I58" s="31"/>
      <c r="J58" s="31"/>
      <c r="K58" s="31"/>
      <c r="L58" s="32"/>
      <c r="M58" s="1001"/>
      <c r="N58" s="1001"/>
      <c r="O58" s="1001"/>
      <c r="P58" s="1001"/>
      <c r="Q58" s="1001"/>
      <c r="R58" s="1002"/>
      <c r="S58" s="1003"/>
      <c r="T58" s="1003"/>
      <c r="U58" s="1003"/>
      <c r="V58" s="1004"/>
      <c r="W58" s="33"/>
      <c r="X58" s="34"/>
      <c r="Y58" s="34"/>
      <c r="Z58" s="35"/>
      <c r="AA58" s="41"/>
    </row>
    <row r="59" spans="1:27" ht="37.5" customHeight="1">
      <c r="A59" s="5"/>
      <c r="B59" s="22">
        <f t="shared" si="0"/>
        <v>27</v>
      </c>
      <c r="C59" s="30"/>
      <c r="D59" s="31"/>
      <c r="E59" s="31"/>
      <c r="F59" s="31"/>
      <c r="G59" s="31"/>
      <c r="H59" s="31"/>
      <c r="I59" s="31"/>
      <c r="J59" s="31"/>
      <c r="K59" s="31"/>
      <c r="L59" s="32"/>
      <c r="M59" s="1001"/>
      <c r="N59" s="1001"/>
      <c r="O59" s="1001"/>
      <c r="P59" s="1001"/>
      <c r="Q59" s="1001"/>
      <c r="R59" s="1002"/>
      <c r="S59" s="1003"/>
      <c r="T59" s="1003"/>
      <c r="U59" s="1003"/>
      <c r="V59" s="1004"/>
      <c r="W59" s="33"/>
      <c r="X59" s="34"/>
      <c r="Y59" s="34"/>
      <c r="Z59" s="35"/>
      <c r="AA59" s="41"/>
    </row>
    <row r="60" spans="1:27" ht="37.5" customHeight="1">
      <c r="A60" s="5"/>
      <c r="B60" s="22">
        <f t="shared" si="0"/>
        <v>28</v>
      </c>
      <c r="C60" s="30"/>
      <c r="D60" s="31"/>
      <c r="E60" s="31"/>
      <c r="F60" s="31"/>
      <c r="G60" s="31"/>
      <c r="H60" s="31"/>
      <c r="I60" s="31"/>
      <c r="J60" s="31"/>
      <c r="K60" s="31"/>
      <c r="L60" s="32"/>
      <c r="M60" s="1001"/>
      <c r="N60" s="1001"/>
      <c r="O60" s="1001"/>
      <c r="P60" s="1001"/>
      <c r="Q60" s="1001"/>
      <c r="R60" s="1002"/>
      <c r="S60" s="1003"/>
      <c r="T60" s="1003"/>
      <c r="U60" s="1003"/>
      <c r="V60" s="1004"/>
      <c r="W60" s="33"/>
      <c r="X60" s="34"/>
      <c r="Y60" s="34"/>
      <c r="Z60" s="35"/>
      <c r="AA60" s="41"/>
    </row>
    <row r="61" spans="1:27" ht="37.5" customHeight="1">
      <c r="A61" s="5"/>
      <c r="B61" s="22">
        <f t="shared" si="0"/>
        <v>29</v>
      </c>
      <c r="C61" s="30"/>
      <c r="D61" s="31"/>
      <c r="E61" s="31"/>
      <c r="F61" s="31"/>
      <c r="G61" s="31"/>
      <c r="H61" s="31"/>
      <c r="I61" s="31"/>
      <c r="J61" s="31"/>
      <c r="K61" s="31"/>
      <c r="L61" s="32"/>
      <c r="M61" s="1001"/>
      <c r="N61" s="1001"/>
      <c r="O61" s="1001"/>
      <c r="P61" s="1001"/>
      <c r="Q61" s="1001"/>
      <c r="R61" s="1002"/>
      <c r="S61" s="1003"/>
      <c r="T61" s="1003"/>
      <c r="U61" s="1003"/>
      <c r="V61" s="1004"/>
      <c r="W61" s="33"/>
      <c r="X61" s="34"/>
      <c r="Y61" s="34"/>
      <c r="Z61" s="35"/>
      <c r="AA61" s="41"/>
    </row>
    <row r="62" spans="1:27" ht="37.5" customHeight="1">
      <c r="A62" s="5"/>
      <c r="B62" s="22">
        <f t="shared" si="0"/>
        <v>30</v>
      </c>
      <c r="C62" s="30"/>
      <c r="D62" s="31"/>
      <c r="E62" s="31"/>
      <c r="F62" s="31"/>
      <c r="G62" s="31"/>
      <c r="H62" s="31"/>
      <c r="I62" s="31"/>
      <c r="J62" s="31"/>
      <c r="K62" s="31"/>
      <c r="L62" s="32"/>
      <c r="M62" s="1001"/>
      <c r="N62" s="1001"/>
      <c r="O62" s="1001"/>
      <c r="P62" s="1001"/>
      <c r="Q62" s="1001"/>
      <c r="R62" s="1002"/>
      <c r="S62" s="1003"/>
      <c r="T62" s="1003"/>
      <c r="U62" s="1003"/>
      <c r="V62" s="1004"/>
      <c r="W62" s="33"/>
      <c r="X62" s="34"/>
      <c r="Y62" s="34"/>
      <c r="Z62" s="35"/>
      <c r="AA62" s="41"/>
    </row>
    <row r="63" spans="1:27" ht="37.5" customHeight="1">
      <c r="A63" s="5"/>
      <c r="B63" s="22">
        <f t="shared" si="0"/>
        <v>31</v>
      </c>
      <c r="C63" s="30"/>
      <c r="D63" s="31"/>
      <c r="E63" s="31"/>
      <c r="F63" s="31"/>
      <c r="G63" s="31"/>
      <c r="H63" s="31"/>
      <c r="I63" s="31"/>
      <c r="J63" s="31"/>
      <c r="K63" s="31"/>
      <c r="L63" s="32"/>
      <c r="M63" s="1001"/>
      <c r="N63" s="1001"/>
      <c r="O63" s="1001"/>
      <c r="P63" s="1001"/>
      <c r="Q63" s="1001"/>
      <c r="R63" s="1002"/>
      <c r="S63" s="1003"/>
      <c r="T63" s="1003"/>
      <c r="U63" s="1003"/>
      <c r="V63" s="1004"/>
      <c r="W63" s="33"/>
      <c r="X63" s="34"/>
      <c r="Y63" s="34"/>
      <c r="Z63" s="35"/>
      <c r="AA63" s="41"/>
    </row>
    <row r="64" spans="1:27" ht="37.5" customHeight="1">
      <c r="A64" s="5"/>
      <c r="B64" s="22">
        <f t="shared" si="0"/>
        <v>32</v>
      </c>
      <c r="C64" s="30"/>
      <c r="D64" s="31"/>
      <c r="E64" s="31"/>
      <c r="F64" s="31"/>
      <c r="G64" s="31"/>
      <c r="H64" s="31"/>
      <c r="I64" s="31"/>
      <c r="J64" s="31"/>
      <c r="K64" s="31"/>
      <c r="L64" s="32"/>
      <c r="M64" s="1001"/>
      <c r="N64" s="1001"/>
      <c r="O64" s="1001"/>
      <c r="P64" s="1001"/>
      <c r="Q64" s="1001"/>
      <c r="R64" s="1002"/>
      <c r="S64" s="1003"/>
      <c r="T64" s="1003"/>
      <c r="U64" s="1003"/>
      <c r="V64" s="1004"/>
      <c r="W64" s="33"/>
      <c r="X64" s="34"/>
      <c r="Y64" s="34"/>
      <c r="Z64" s="35"/>
      <c r="AA64" s="41"/>
    </row>
    <row r="65" spans="1:27" ht="37.5" customHeight="1">
      <c r="A65" s="5"/>
      <c r="B65" s="22">
        <f t="shared" si="0"/>
        <v>33</v>
      </c>
      <c r="C65" s="30"/>
      <c r="D65" s="31"/>
      <c r="E65" s="31"/>
      <c r="F65" s="31"/>
      <c r="G65" s="31"/>
      <c r="H65" s="31"/>
      <c r="I65" s="31"/>
      <c r="J65" s="31"/>
      <c r="K65" s="31"/>
      <c r="L65" s="32"/>
      <c r="M65" s="1001"/>
      <c r="N65" s="1001"/>
      <c r="O65" s="1001"/>
      <c r="P65" s="1001"/>
      <c r="Q65" s="1001"/>
      <c r="R65" s="1002"/>
      <c r="S65" s="1003"/>
      <c r="T65" s="1003"/>
      <c r="U65" s="1003"/>
      <c r="V65" s="1004"/>
      <c r="W65" s="33"/>
      <c r="X65" s="34"/>
      <c r="Y65" s="34"/>
      <c r="Z65" s="35"/>
      <c r="AA65" s="41"/>
    </row>
    <row r="66" spans="1:27" ht="37.5" customHeight="1">
      <c r="A66" s="5"/>
      <c r="B66" s="22">
        <f t="shared" si="0"/>
        <v>34</v>
      </c>
      <c r="C66" s="30"/>
      <c r="D66" s="31"/>
      <c r="E66" s="31"/>
      <c r="F66" s="31"/>
      <c r="G66" s="31"/>
      <c r="H66" s="31"/>
      <c r="I66" s="31"/>
      <c r="J66" s="31"/>
      <c r="K66" s="31"/>
      <c r="L66" s="32"/>
      <c r="M66" s="1001"/>
      <c r="N66" s="1001"/>
      <c r="O66" s="1001"/>
      <c r="P66" s="1001"/>
      <c r="Q66" s="1001"/>
      <c r="R66" s="1002"/>
      <c r="S66" s="1003"/>
      <c r="T66" s="1003"/>
      <c r="U66" s="1003"/>
      <c r="V66" s="1004"/>
      <c r="W66" s="33"/>
      <c r="X66" s="34"/>
      <c r="Y66" s="34"/>
      <c r="Z66" s="35"/>
      <c r="AA66" s="41"/>
    </row>
    <row r="67" spans="1:27" ht="37.5" customHeight="1">
      <c r="A67" s="5"/>
      <c r="B67" s="22">
        <f t="shared" si="0"/>
        <v>35</v>
      </c>
      <c r="C67" s="30"/>
      <c r="D67" s="31"/>
      <c r="E67" s="31"/>
      <c r="F67" s="31"/>
      <c r="G67" s="31"/>
      <c r="H67" s="31"/>
      <c r="I67" s="31"/>
      <c r="J67" s="31"/>
      <c r="K67" s="31"/>
      <c r="L67" s="32"/>
      <c r="M67" s="1001"/>
      <c r="N67" s="1001"/>
      <c r="O67" s="1001"/>
      <c r="P67" s="1001"/>
      <c r="Q67" s="1001"/>
      <c r="R67" s="1002"/>
      <c r="S67" s="1003"/>
      <c r="T67" s="1003"/>
      <c r="U67" s="1003"/>
      <c r="V67" s="1004"/>
      <c r="W67" s="33"/>
      <c r="X67" s="34"/>
      <c r="Y67" s="34"/>
      <c r="Z67" s="35"/>
      <c r="AA67" s="41"/>
    </row>
    <row r="68" spans="1:27" ht="37.5" customHeight="1">
      <c r="A68" s="5"/>
      <c r="B68" s="22">
        <f t="shared" si="0"/>
        <v>36</v>
      </c>
      <c r="C68" s="30"/>
      <c r="D68" s="31"/>
      <c r="E68" s="31"/>
      <c r="F68" s="31"/>
      <c r="G68" s="31"/>
      <c r="H68" s="31"/>
      <c r="I68" s="31"/>
      <c r="J68" s="31"/>
      <c r="K68" s="31"/>
      <c r="L68" s="32"/>
      <c r="M68" s="1001"/>
      <c r="N68" s="1001"/>
      <c r="O68" s="1001"/>
      <c r="P68" s="1001"/>
      <c r="Q68" s="1001"/>
      <c r="R68" s="1002"/>
      <c r="S68" s="1003"/>
      <c r="T68" s="1003"/>
      <c r="U68" s="1003"/>
      <c r="V68" s="1004"/>
      <c r="W68" s="33"/>
      <c r="X68" s="34"/>
      <c r="Y68" s="34"/>
      <c r="Z68" s="35"/>
      <c r="AA68" s="41"/>
    </row>
    <row r="69" spans="1:27" ht="37.5" customHeight="1">
      <c r="A69" s="5"/>
      <c r="B69" s="22">
        <f t="shared" si="0"/>
        <v>37</v>
      </c>
      <c r="C69" s="30"/>
      <c r="D69" s="31"/>
      <c r="E69" s="31"/>
      <c r="F69" s="31"/>
      <c r="G69" s="31"/>
      <c r="H69" s="31"/>
      <c r="I69" s="31"/>
      <c r="J69" s="31"/>
      <c r="K69" s="31"/>
      <c r="L69" s="32"/>
      <c r="M69" s="1001"/>
      <c r="N69" s="1001"/>
      <c r="O69" s="1001"/>
      <c r="P69" s="1001"/>
      <c r="Q69" s="1001"/>
      <c r="R69" s="1002"/>
      <c r="S69" s="1003"/>
      <c r="T69" s="1003"/>
      <c r="U69" s="1003"/>
      <c r="V69" s="1004"/>
      <c r="W69" s="33"/>
      <c r="X69" s="34"/>
      <c r="Y69" s="34"/>
      <c r="Z69" s="35"/>
      <c r="AA69" s="41"/>
    </row>
    <row r="70" spans="1:27" ht="37.5" customHeight="1">
      <c r="A70" s="5"/>
      <c r="B70" s="22">
        <f t="shared" si="0"/>
        <v>38</v>
      </c>
      <c r="C70" s="30"/>
      <c r="D70" s="31"/>
      <c r="E70" s="31"/>
      <c r="F70" s="31"/>
      <c r="G70" s="31"/>
      <c r="H70" s="31"/>
      <c r="I70" s="31"/>
      <c r="J70" s="31"/>
      <c r="K70" s="31"/>
      <c r="L70" s="32"/>
      <c r="M70" s="1001"/>
      <c r="N70" s="1001"/>
      <c r="O70" s="1001"/>
      <c r="P70" s="1001"/>
      <c r="Q70" s="1001"/>
      <c r="R70" s="1002"/>
      <c r="S70" s="1003"/>
      <c r="T70" s="1003"/>
      <c r="U70" s="1003"/>
      <c r="V70" s="1004"/>
      <c r="W70" s="33"/>
      <c r="X70" s="34"/>
      <c r="Y70" s="34"/>
      <c r="Z70" s="35"/>
      <c r="AA70" s="41"/>
    </row>
    <row r="71" spans="1:27" ht="37.5" customHeight="1">
      <c r="A71" s="5"/>
      <c r="B71" s="22">
        <f t="shared" si="0"/>
        <v>39</v>
      </c>
      <c r="C71" s="30"/>
      <c r="D71" s="31"/>
      <c r="E71" s="31"/>
      <c r="F71" s="31"/>
      <c r="G71" s="31"/>
      <c r="H71" s="31"/>
      <c r="I71" s="31"/>
      <c r="J71" s="31"/>
      <c r="K71" s="31"/>
      <c r="L71" s="32"/>
      <c r="M71" s="1001"/>
      <c r="N71" s="1001"/>
      <c r="O71" s="1001"/>
      <c r="P71" s="1001"/>
      <c r="Q71" s="1001"/>
      <c r="R71" s="1002"/>
      <c r="S71" s="1003"/>
      <c r="T71" s="1003"/>
      <c r="U71" s="1003"/>
      <c r="V71" s="1004"/>
      <c r="W71" s="33"/>
      <c r="X71" s="34"/>
      <c r="Y71" s="34"/>
      <c r="Z71" s="35"/>
      <c r="AA71" s="41"/>
    </row>
    <row r="72" spans="1:27" ht="37.5" customHeight="1">
      <c r="A72" s="5"/>
      <c r="B72" s="22">
        <f t="shared" si="0"/>
        <v>40</v>
      </c>
      <c r="C72" s="30"/>
      <c r="D72" s="31"/>
      <c r="E72" s="31"/>
      <c r="F72" s="31"/>
      <c r="G72" s="31"/>
      <c r="H72" s="31"/>
      <c r="I72" s="31"/>
      <c r="J72" s="31"/>
      <c r="K72" s="31"/>
      <c r="L72" s="32"/>
      <c r="M72" s="1001"/>
      <c r="N72" s="1001"/>
      <c r="O72" s="1001"/>
      <c r="P72" s="1001"/>
      <c r="Q72" s="1001"/>
      <c r="R72" s="1002"/>
      <c r="S72" s="1003"/>
      <c r="T72" s="1003"/>
      <c r="U72" s="1003"/>
      <c r="V72" s="1004"/>
      <c r="W72" s="33"/>
      <c r="X72" s="34"/>
      <c r="Y72" s="34"/>
      <c r="Z72" s="35"/>
      <c r="AA72" s="41"/>
    </row>
    <row r="73" spans="1:27" ht="37.5" customHeight="1">
      <c r="A73" s="5"/>
      <c r="B73" s="22">
        <f t="shared" si="0"/>
        <v>41</v>
      </c>
      <c r="C73" s="30"/>
      <c r="D73" s="31"/>
      <c r="E73" s="31"/>
      <c r="F73" s="31"/>
      <c r="G73" s="31"/>
      <c r="H73" s="31"/>
      <c r="I73" s="31"/>
      <c r="J73" s="31"/>
      <c r="K73" s="31"/>
      <c r="L73" s="32"/>
      <c r="M73" s="1001"/>
      <c r="N73" s="1001"/>
      <c r="O73" s="1001"/>
      <c r="P73" s="1001"/>
      <c r="Q73" s="1001"/>
      <c r="R73" s="1002"/>
      <c r="S73" s="1003"/>
      <c r="T73" s="1003"/>
      <c r="U73" s="1003"/>
      <c r="V73" s="1004"/>
      <c r="W73" s="33"/>
      <c r="X73" s="34"/>
      <c r="Y73" s="34"/>
      <c r="Z73" s="35"/>
      <c r="AA73" s="41"/>
    </row>
    <row r="74" spans="1:27" ht="37.5" customHeight="1">
      <c r="A74" s="5"/>
      <c r="B74" s="22">
        <f t="shared" si="0"/>
        <v>42</v>
      </c>
      <c r="C74" s="30"/>
      <c r="D74" s="31"/>
      <c r="E74" s="31"/>
      <c r="F74" s="31"/>
      <c r="G74" s="31"/>
      <c r="H74" s="31"/>
      <c r="I74" s="31"/>
      <c r="J74" s="31"/>
      <c r="K74" s="31"/>
      <c r="L74" s="32"/>
      <c r="M74" s="1001"/>
      <c r="N74" s="1001"/>
      <c r="O74" s="1001"/>
      <c r="P74" s="1001"/>
      <c r="Q74" s="1001"/>
      <c r="R74" s="1002"/>
      <c r="S74" s="1003"/>
      <c r="T74" s="1003"/>
      <c r="U74" s="1003"/>
      <c r="V74" s="1004"/>
      <c r="W74" s="33"/>
      <c r="X74" s="34"/>
      <c r="Y74" s="34"/>
      <c r="Z74" s="35"/>
      <c r="AA74" s="41"/>
    </row>
    <row r="75" spans="1:27" ht="37.5" customHeight="1">
      <c r="A75" s="5"/>
      <c r="B75" s="22">
        <f t="shared" si="0"/>
        <v>43</v>
      </c>
      <c r="C75" s="30"/>
      <c r="D75" s="31"/>
      <c r="E75" s="31"/>
      <c r="F75" s="31"/>
      <c r="G75" s="31"/>
      <c r="H75" s="31"/>
      <c r="I75" s="31"/>
      <c r="J75" s="31"/>
      <c r="K75" s="31"/>
      <c r="L75" s="32"/>
      <c r="M75" s="1001"/>
      <c r="N75" s="1001"/>
      <c r="O75" s="1001"/>
      <c r="P75" s="1001"/>
      <c r="Q75" s="1001"/>
      <c r="R75" s="1002"/>
      <c r="S75" s="1003"/>
      <c r="T75" s="1003"/>
      <c r="U75" s="1003"/>
      <c r="V75" s="1004"/>
      <c r="W75" s="33"/>
      <c r="X75" s="34"/>
      <c r="Y75" s="34"/>
      <c r="Z75" s="35"/>
      <c r="AA75" s="41"/>
    </row>
    <row r="76" spans="1:27" ht="37.5" customHeight="1">
      <c r="A76" s="5"/>
      <c r="B76" s="22">
        <f t="shared" si="0"/>
        <v>44</v>
      </c>
      <c r="C76" s="30"/>
      <c r="D76" s="31"/>
      <c r="E76" s="31"/>
      <c r="F76" s="31"/>
      <c r="G76" s="31"/>
      <c r="H76" s="31"/>
      <c r="I76" s="31"/>
      <c r="J76" s="31"/>
      <c r="K76" s="31"/>
      <c r="L76" s="32"/>
      <c r="M76" s="1001"/>
      <c r="N76" s="1001"/>
      <c r="O76" s="1001"/>
      <c r="P76" s="1001"/>
      <c r="Q76" s="1001"/>
      <c r="R76" s="1002"/>
      <c r="S76" s="1003"/>
      <c r="T76" s="1003"/>
      <c r="U76" s="1003"/>
      <c r="V76" s="1004"/>
      <c r="W76" s="33"/>
      <c r="X76" s="34"/>
      <c r="Y76" s="34"/>
      <c r="Z76" s="35"/>
      <c r="AA76" s="41"/>
    </row>
    <row r="77" spans="1:27" ht="37.5" customHeight="1">
      <c r="A77" s="5"/>
      <c r="B77" s="22">
        <f t="shared" si="0"/>
        <v>45</v>
      </c>
      <c r="C77" s="30"/>
      <c r="D77" s="31"/>
      <c r="E77" s="31"/>
      <c r="F77" s="31"/>
      <c r="G77" s="31"/>
      <c r="H77" s="31"/>
      <c r="I77" s="31"/>
      <c r="J77" s="31"/>
      <c r="K77" s="31"/>
      <c r="L77" s="32"/>
      <c r="M77" s="1001"/>
      <c r="N77" s="1001"/>
      <c r="O77" s="1001"/>
      <c r="P77" s="1001"/>
      <c r="Q77" s="1001"/>
      <c r="R77" s="1002"/>
      <c r="S77" s="1003"/>
      <c r="T77" s="1003"/>
      <c r="U77" s="1003"/>
      <c r="V77" s="1004"/>
      <c r="W77" s="33"/>
      <c r="X77" s="34"/>
      <c r="Y77" s="34"/>
      <c r="Z77" s="35"/>
      <c r="AA77" s="41"/>
    </row>
    <row r="78" spans="1:27" ht="37.5" customHeight="1">
      <c r="A78" s="5"/>
      <c r="B78" s="22">
        <f t="shared" si="0"/>
        <v>46</v>
      </c>
      <c r="C78" s="30"/>
      <c r="D78" s="31"/>
      <c r="E78" s="31"/>
      <c r="F78" s="31"/>
      <c r="G78" s="31"/>
      <c r="H78" s="31"/>
      <c r="I78" s="31"/>
      <c r="J78" s="31"/>
      <c r="K78" s="31"/>
      <c r="L78" s="32"/>
      <c r="M78" s="1001"/>
      <c r="N78" s="1001"/>
      <c r="O78" s="1001"/>
      <c r="P78" s="1001"/>
      <c r="Q78" s="1001"/>
      <c r="R78" s="1002"/>
      <c r="S78" s="1003"/>
      <c r="T78" s="1003"/>
      <c r="U78" s="1003"/>
      <c r="V78" s="1004"/>
      <c r="W78" s="33"/>
      <c r="X78" s="34"/>
      <c r="Y78" s="34"/>
      <c r="Z78" s="35"/>
      <c r="AA78" s="41"/>
    </row>
    <row r="79" spans="1:27" ht="37.5" customHeight="1">
      <c r="A79" s="5"/>
      <c r="B79" s="22">
        <f t="shared" si="0"/>
        <v>47</v>
      </c>
      <c r="C79" s="30"/>
      <c r="D79" s="31"/>
      <c r="E79" s="31"/>
      <c r="F79" s="31"/>
      <c r="G79" s="31"/>
      <c r="H79" s="31"/>
      <c r="I79" s="31"/>
      <c r="J79" s="31"/>
      <c r="K79" s="31"/>
      <c r="L79" s="32"/>
      <c r="M79" s="1001"/>
      <c r="N79" s="1001"/>
      <c r="O79" s="1001"/>
      <c r="P79" s="1001"/>
      <c r="Q79" s="1001"/>
      <c r="R79" s="1002"/>
      <c r="S79" s="1003"/>
      <c r="T79" s="1003"/>
      <c r="U79" s="1003"/>
      <c r="V79" s="1004"/>
      <c r="W79" s="33"/>
      <c r="X79" s="34"/>
      <c r="Y79" s="34"/>
      <c r="Z79" s="35"/>
      <c r="AA79" s="41"/>
    </row>
    <row r="80" spans="1:27" ht="37.5" customHeight="1">
      <c r="A80" s="5"/>
      <c r="B80" s="22">
        <f t="shared" si="0"/>
        <v>48</v>
      </c>
      <c r="C80" s="30"/>
      <c r="D80" s="31"/>
      <c r="E80" s="31"/>
      <c r="F80" s="31"/>
      <c r="G80" s="31"/>
      <c r="H80" s="31"/>
      <c r="I80" s="31"/>
      <c r="J80" s="31"/>
      <c r="K80" s="31"/>
      <c r="L80" s="32"/>
      <c r="M80" s="1001"/>
      <c r="N80" s="1001"/>
      <c r="O80" s="1001"/>
      <c r="P80" s="1001"/>
      <c r="Q80" s="1001"/>
      <c r="R80" s="1002"/>
      <c r="S80" s="1003"/>
      <c r="T80" s="1003"/>
      <c r="U80" s="1003"/>
      <c r="V80" s="1004"/>
      <c r="W80" s="33"/>
      <c r="X80" s="34"/>
      <c r="Y80" s="34"/>
      <c r="Z80" s="35"/>
      <c r="AA80" s="41"/>
    </row>
    <row r="81" spans="1:27" ht="37.5" customHeight="1">
      <c r="A81" s="5"/>
      <c r="B81" s="22">
        <f t="shared" si="0"/>
        <v>49</v>
      </c>
      <c r="C81" s="30"/>
      <c r="D81" s="31"/>
      <c r="E81" s="31"/>
      <c r="F81" s="31"/>
      <c r="G81" s="31"/>
      <c r="H81" s="31"/>
      <c r="I81" s="31"/>
      <c r="J81" s="31"/>
      <c r="K81" s="31"/>
      <c r="L81" s="32"/>
      <c r="M81" s="1001"/>
      <c r="N81" s="1001"/>
      <c r="O81" s="1001"/>
      <c r="P81" s="1001"/>
      <c r="Q81" s="1001"/>
      <c r="R81" s="1002"/>
      <c r="S81" s="1003"/>
      <c r="T81" s="1003"/>
      <c r="U81" s="1003"/>
      <c r="V81" s="1004"/>
      <c r="W81" s="33"/>
      <c r="X81" s="34"/>
      <c r="Y81" s="34"/>
      <c r="Z81" s="35"/>
      <c r="AA81" s="41"/>
    </row>
    <row r="82" spans="1:27" ht="37.5" customHeight="1">
      <c r="A82" s="5"/>
      <c r="B82" s="22">
        <f t="shared" si="0"/>
        <v>50</v>
      </c>
      <c r="C82" s="30"/>
      <c r="D82" s="31"/>
      <c r="E82" s="31"/>
      <c r="F82" s="31"/>
      <c r="G82" s="31"/>
      <c r="H82" s="31"/>
      <c r="I82" s="31"/>
      <c r="J82" s="31"/>
      <c r="K82" s="31"/>
      <c r="L82" s="32"/>
      <c r="M82" s="1001"/>
      <c r="N82" s="1001"/>
      <c r="O82" s="1001"/>
      <c r="P82" s="1001"/>
      <c r="Q82" s="1001"/>
      <c r="R82" s="1002"/>
      <c r="S82" s="1003"/>
      <c r="T82" s="1003"/>
      <c r="U82" s="1003"/>
      <c r="V82" s="1004"/>
      <c r="W82" s="33"/>
      <c r="X82" s="34"/>
      <c r="Y82" s="34"/>
      <c r="Z82" s="35"/>
      <c r="AA82" s="41"/>
    </row>
    <row r="83" spans="1:27" ht="37.5" customHeight="1">
      <c r="A83" s="5"/>
      <c r="B83" s="22">
        <f t="shared" si="0"/>
        <v>51</v>
      </c>
      <c r="C83" s="30"/>
      <c r="D83" s="31"/>
      <c r="E83" s="31"/>
      <c r="F83" s="31"/>
      <c r="G83" s="31"/>
      <c r="H83" s="31"/>
      <c r="I83" s="31"/>
      <c r="J83" s="31"/>
      <c r="K83" s="31"/>
      <c r="L83" s="32"/>
      <c r="M83" s="1001"/>
      <c r="N83" s="1001"/>
      <c r="O83" s="1001"/>
      <c r="P83" s="1001"/>
      <c r="Q83" s="1001"/>
      <c r="R83" s="1002"/>
      <c r="S83" s="1003"/>
      <c r="T83" s="1003"/>
      <c r="U83" s="1003"/>
      <c r="V83" s="1004"/>
      <c r="W83" s="33"/>
      <c r="X83" s="34"/>
      <c r="Y83" s="34"/>
      <c r="Z83" s="35"/>
      <c r="AA83" s="41"/>
    </row>
    <row r="84" spans="1:27" ht="37.5" customHeight="1">
      <c r="A84" s="5"/>
      <c r="B84" s="22">
        <f t="shared" si="0"/>
        <v>52</v>
      </c>
      <c r="C84" s="30"/>
      <c r="D84" s="31"/>
      <c r="E84" s="31"/>
      <c r="F84" s="31"/>
      <c r="G84" s="31"/>
      <c r="H84" s="31"/>
      <c r="I84" s="31"/>
      <c r="J84" s="31"/>
      <c r="K84" s="31"/>
      <c r="L84" s="32"/>
      <c r="M84" s="1001"/>
      <c r="N84" s="1001"/>
      <c r="O84" s="1001"/>
      <c r="P84" s="1001"/>
      <c r="Q84" s="1001"/>
      <c r="R84" s="1002"/>
      <c r="S84" s="1003"/>
      <c r="T84" s="1003"/>
      <c r="U84" s="1003"/>
      <c r="V84" s="1004"/>
      <c r="W84" s="33"/>
      <c r="X84" s="34"/>
      <c r="Y84" s="34"/>
      <c r="Z84" s="35"/>
      <c r="AA84" s="41"/>
    </row>
    <row r="85" spans="1:27" ht="37.5" customHeight="1">
      <c r="A85" s="5"/>
      <c r="B85" s="22">
        <f t="shared" si="0"/>
        <v>53</v>
      </c>
      <c r="C85" s="30"/>
      <c r="D85" s="31"/>
      <c r="E85" s="31"/>
      <c r="F85" s="31"/>
      <c r="G85" s="31"/>
      <c r="H85" s="31"/>
      <c r="I85" s="31"/>
      <c r="J85" s="31"/>
      <c r="K85" s="31"/>
      <c r="L85" s="32"/>
      <c r="M85" s="1001"/>
      <c r="N85" s="1001"/>
      <c r="O85" s="1001"/>
      <c r="P85" s="1001"/>
      <c r="Q85" s="1001"/>
      <c r="R85" s="1002"/>
      <c r="S85" s="1003"/>
      <c r="T85" s="1003"/>
      <c r="U85" s="1003"/>
      <c r="V85" s="1004"/>
      <c r="W85" s="33"/>
      <c r="X85" s="34"/>
      <c r="Y85" s="34"/>
      <c r="Z85" s="35"/>
      <c r="AA85" s="41"/>
    </row>
    <row r="86" spans="1:27" ht="37.5" customHeight="1">
      <c r="A86" s="5"/>
      <c r="B86" s="22">
        <f t="shared" si="0"/>
        <v>54</v>
      </c>
      <c r="C86" s="30"/>
      <c r="D86" s="31"/>
      <c r="E86" s="31"/>
      <c r="F86" s="31"/>
      <c r="G86" s="31"/>
      <c r="H86" s="31"/>
      <c r="I86" s="31"/>
      <c r="J86" s="31"/>
      <c r="K86" s="31"/>
      <c r="L86" s="32"/>
      <c r="M86" s="1001"/>
      <c r="N86" s="1001"/>
      <c r="O86" s="1001"/>
      <c r="P86" s="1001"/>
      <c r="Q86" s="1001"/>
      <c r="R86" s="1002"/>
      <c r="S86" s="1003"/>
      <c r="T86" s="1003"/>
      <c r="U86" s="1003"/>
      <c r="V86" s="1004"/>
      <c r="W86" s="33"/>
      <c r="X86" s="34"/>
      <c r="Y86" s="34"/>
      <c r="Z86" s="35"/>
      <c r="AA86" s="41"/>
    </row>
    <row r="87" spans="1:27" ht="37.5" customHeight="1">
      <c r="A87" s="5"/>
      <c r="B87" s="22">
        <f t="shared" si="0"/>
        <v>55</v>
      </c>
      <c r="C87" s="30"/>
      <c r="D87" s="31"/>
      <c r="E87" s="31"/>
      <c r="F87" s="31"/>
      <c r="G87" s="31"/>
      <c r="H87" s="31"/>
      <c r="I87" s="31"/>
      <c r="J87" s="31"/>
      <c r="K87" s="31"/>
      <c r="L87" s="32"/>
      <c r="M87" s="1001"/>
      <c r="N87" s="1001"/>
      <c r="O87" s="1001"/>
      <c r="P87" s="1001"/>
      <c r="Q87" s="1001"/>
      <c r="R87" s="1002"/>
      <c r="S87" s="1003"/>
      <c r="T87" s="1003"/>
      <c r="U87" s="1003"/>
      <c r="V87" s="1004"/>
      <c r="W87" s="33"/>
      <c r="X87" s="34"/>
      <c r="Y87" s="34"/>
      <c r="Z87" s="35"/>
      <c r="AA87" s="41"/>
    </row>
    <row r="88" spans="1:27" ht="37.5" customHeight="1">
      <c r="A88" s="5"/>
      <c r="B88" s="22">
        <f t="shared" si="0"/>
        <v>56</v>
      </c>
      <c r="C88" s="30"/>
      <c r="D88" s="31"/>
      <c r="E88" s="31"/>
      <c r="F88" s="31"/>
      <c r="G88" s="31"/>
      <c r="H88" s="31"/>
      <c r="I88" s="31"/>
      <c r="J88" s="31"/>
      <c r="K88" s="31"/>
      <c r="L88" s="32"/>
      <c r="M88" s="1001"/>
      <c r="N88" s="1001"/>
      <c r="O88" s="1001"/>
      <c r="P88" s="1001"/>
      <c r="Q88" s="1001"/>
      <c r="R88" s="1002"/>
      <c r="S88" s="1003"/>
      <c r="T88" s="1003"/>
      <c r="U88" s="1003"/>
      <c r="V88" s="1004"/>
      <c r="W88" s="33"/>
      <c r="X88" s="34"/>
      <c r="Y88" s="34"/>
      <c r="Z88" s="35"/>
      <c r="AA88" s="41"/>
    </row>
    <row r="89" spans="1:27" ht="37.5" customHeight="1">
      <c r="A89" s="5"/>
      <c r="B89" s="22">
        <f t="shared" si="0"/>
        <v>57</v>
      </c>
      <c r="C89" s="30"/>
      <c r="D89" s="31"/>
      <c r="E89" s="31"/>
      <c r="F89" s="31"/>
      <c r="G89" s="31"/>
      <c r="H89" s="31"/>
      <c r="I89" s="31"/>
      <c r="J89" s="31"/>
      <c r="K89" s="31"/>
      <c r="L89" s="32"/>
      <c r="M89" s="1001"/>
      <c r="N89" s="1001"/>
      <c r="O89" s="1001"/>
      <c r="P89" s="1001"/>
      <c r="Q89" s="1001"/>
      <c r="R89" s="1002"/>
      <c r="S89" s="1003"/>
      <c r="T89" s="1003"/>
      <c r="U89" s="1003"/>
      <c r="V89" s="1004"/>
      <c r="W89" s="33"/>
      <c r="X89" s="34"/>
      <c r="Y89" s="34"/>
      <c r="Z89" s="35"/>
      <c r="AA89" s="41"/>
    </row>
    <row r="90" spans="1:27" ht="37.5" customHeight="1">
      <c r="A90" s="5"/>
      <c r="B90" s="22">
        <f t="shared" si="0"/>
        <v>58</v>
      </c>
      <c r="C90" s="30"/>
      <c r="D90" s="31"/>
      <c r="E90" s="31"/>
      <c r="F90" s="31"/>
      <c r="G90" s="31"/>
      <c r="H90" s="31"/>
      <c r="I90" s="31"/>
      <c r="J90" s="31"/>
      <c r="K90" s="31"/>
      <c r="L90" s="32"/>
      <c r="M90" s="1001"/>
      <c r="N90" s="1001"/>
      <c r="O90" s="1001"/>
      <c r="P90" s="1001"/>
      <c r="Q90" s="1001"/>
      <c r="R90" s="1002"/>
      <c r="S90" s="1003"/>
      <c r="T90" s="1003"/>
      <c r="U90" s="1003"/>
      <c r="V90" s="1004"/>
      <c r="W90" s="33"/>
      <c r="X90" s="34"/>
      <c r="Y90" s="34"/>
      <c r="Z90" s="35"/>
      <c r="AA90" s="41"/>
    </row>
    <row r="91" spans="1:27" ht="37.5" customHeight="1">
      <c r="A91" s="5"/>
      <c r="B91" s="22">
        <f t="shared" si="0"/>
        <v>59</v>
      </c>
      <c r="C91" s="30"/>
      <c r="D91" s="31"/>
      <c r="E91" s="31"/>
      <c r="F91" s="31"/>
      <c r="G91" s="31"/>
      <c r="H91" s="31"/>
      <c r="I91" s="31"/>
      <c r="J91" s="31"/>
      <c r="K91" s="31"/>
      <c r="L91" s="32"/>
      <c r="M91" s="1001"/>
      <c r="N91" s="1001"/>
      <c r="O91" s="1001"/>
      <c r="P91" s="1001"/>
      <c r="Q91" s="1001"/>
      <c r="R91" s="1002"/>
      <c r="S91" s="1003"/>
      <c r="T91" s="1003"/>
      <c r="U91" s="1003"/>
      <c r="V91" s="1004"/>
      <c r="W91" s="33"/>
      <c r="X91" s="34"/>
      <c r="Y91" s="34"/>
      <c r="Z91" s="35"/>
      <c r="AA91" s="41"/>
    </row>
    <row r="92" spans="1:27" ht="37.5" customHeight="1">
      <c r="A92" s="5"/>
      <c r="B92" s="22">
        <f t="shared" si="0"/>
        <v>60</v>
      </c>
      <c r="C92" s="30"/>
      <c r="D92" s="31"/>
      <c r="E92" s="31"/>
      <c r="F92" s="31"/>
      <c r="G92" s="31"/>
      <c r="H92" s="31"/>
      <c r="I92" s="31"/>
      <c r="J92" s="31"/>
      <c r="K92" s="31"/>
      <c r="L92" s="32"/>
      <c r="M92" s="1001"/>
      <c r="N92" s="1001"/>
      <c r="O92" s="1001"/>
      <c r="P92" s="1001"/>
      <c r="Q92" s="1001"/>
      <c r="R92" s="1002"/>
      <c r="S92" s="1003"/>
      <c r="T92" s="1003"/>
      <c r="U92" s="1003"/>
      <c r="V92" s="1004"/>
      <c r="W92" s="33"/>
      <c r="X92" s="34"/>
      <c r="Y92" s="34"/>
      <c r="Z92" s="35"/>
      <c r="AA92" s="41"/>
    </row>
    <row r="93" spans="1:27" ht="37.5" customHeight="1">
      <c r="A93" s="5"/>
      <c r="B93" s="22">
        <f t="shared" si="0"/>
        <v>61</v>
      </c>
      <c r="C93" s="30"/>
      <c r="D93" s="31"/>
      <c r="E93" s="31"/>
      <c r="F93" s="31"/>
      <c r="G93" s="31"/>
      <c r="H93" s="31"/>
      <c r="I93" s="31"/>
      <c r="J93" s="31"/>
      <c r="K93" s="31"/>
      <c r="L93" s="32"/>
      <c r="M93" s="1001"/>
      <c r="N93" s="1001"/>
      <c r="O93" s="1001"/>
      <c r="P93" s="1001"/>
      <c r="Q93" s="1001"/>
      <c r="R93" s="1002"/>
      <c r="S93" s="1003"/>
      <c r="T93" s="1003"/>
      <c r="U93" s="1003"/>
      <c r="V93" s="1004"/>
      <c r="W93" s="33"/>
      <c r="X93" s="34"/>
      <c r="Y93" s="34"/>
      <c r="Z93" s="35"/>
      <c r="AA93" s="41"/>
    </row>
    <row r="94" spans="1:27" ht="37.5" customHeight="1">
      <c r="A94" s="5"/>
      <c r="B94" s="22">
        <f t="shared" si="0"/>
        <v>62</v>
      </c>
      <c r="C94" s="30"/>
      <c r="D94" s="31"/>
      <c r="E94" s="31"/>
      <c r="F94" s="31"/>
      <c r="G94" s="31"/>
      <c r="H94" s="31"/>
      <c r="I94" s="31"/>
      <c r="J94" s="31"/>
      <c r="K94" s="31"/>
      <c r="L94" s="32"/>
      <c r="M94" s="1001"/>
      <c r="N94" s="1001"/>
      <c r="O94" s="1001"/>
      <c r="P94" s="1001"/>
      <c r="Q94" s="1001"/>
      <c r="R94" s="1002"/>
      <c r="S94" s="1003"/>
      <c r="T94" s="1003"/>
      <c r="U94" s="1003"/>
      <c r="V94" s="1004"/>
      <c r="W94" s="33"/>
      <c r="X94" s="34"/>
      <c r="Y94" s="34"/>
      <c r="Z94" s="35"/>
      <c r="AA94" s="41"/>
    </row>
    <row r="95" spans="1:27" ht="37.5" customHeight="1">
      <c r="A95" s="5"/>
      <c r="B95" s="22">
        <f t="shared" si="0"/>
        <v>63</v>
      </c>
      <c r="C95" s="30"/>
      <c r="D95" s="31"/>
      <c r="E95" s="31"/>
      <c r="F95" s="31"/>
      <c r="G95" s="31"/>
      <c r="H95" s="31"/>
      <c r="I95" s="31"/>
      <c r="J95" s="31"/>
      <c r="K95" s="31"/>
      <c r="L95" s="32"/>
      <c r="M95" s="1001"/>
      <c r="N95" s="1001"/>
      <c r="O95" s="1001"/>
      <c r="P95" s="1001"/>
      <c r="Q95" s="1001"/>
      <c r="R95" s="1002"/>
      <c r="S95" s="1003"/>
      <c r="T95" s="1003"/>
      <c r="U95" s="1003"/>
      <c r="V95" s="1004"/>
      <c r="W95" s="33"/>
      <c r="X95" s="34"/>
      <c r="Y95" s="34"/>
      <c r="Z95" s="35"/>
      <c r="AA95" s="41"/>
    </row>
    <row r="96" spans="1:27" ht="37.5" customHeight="1">
      <c r="A96" s="5"/>
      <c r="B96" s="22">
        <f t="shared" si="0"/>
        <v>64</v>
      </c>
      <c r="C96" s="30"/>
      <c r="D96" s="31"/>
      <c r="E96" s="31"/>
      <c r="F96" s="31"/>
      <c r="G96" s="31"/>
      <c r="H96" s="31"/>
      <c r="I96" s="31"/>
      <c r="J96" s="31"/>
      <c r="K96" s="31"/>
      <c r="L96" s="32"/>
      <c r="M96" s="1001"/>
      <c r="N96" s="1001"/>
      <c r="O96" s="1001"/>
      <c r="P96" s="1001"/>
      <c r="Q96" s="1001"/>
      <c r="R96" s="1002"/>
      <c r="S96" s="1003"/>
      <c r="T96" s="1003"/>
      <c r="U96" s="1003"/>
      <c r="V96" s="1004"/>
      <c r="W96" s="33"/>
      <c r="X96" s="34"/>
      <c r="Y96" s="34"/>
      <c r="Z96" s="35"/>
      <c r="AA96" s="41"/>
    </row>
    <row r="97" spans="1:27" ht="37.5" customHeight="1">
      <c r="A97" s="5"/>
      <c r="B97" s="22">
        <f t="shared" si="0"/>
        <v>65</v>
      </c>
      <c r="C97" s="30"/>
      <c r="D97" s="31"/>
      <c r="E97" s="31"/>
      <c r="F97" s="31"/>
      <c r="G97" s="31"/>
      <c r="H97" s="31"/>
      <c r="I97" s="31"/>
      <c r="J97" s="31"/>
      <c r="K97" s="31"/>
      <c r="L97" s="32"/>
      <c r="M97" s="1001"/>
      <c r="N97" s="1001"/>
      <c r="O97" s="1001"/>
      <c r="P97" s="1001"/>
      <c r="Q97" s="1001"/>
      <c r="R97" s="1002"/>
      <c r="S97" s="1003"/>
      <c r="T97" s="1003"/>
      <c r="U97" s="1003"/>
      <c r="V97" s="1004"/>
      <c r="W97" s="33"/>
      <c r="X97" s="34"/>
      <c r="Y97" s="34"/>
      <c r="Z97" s="35"/>
      <c r="AA97" s="41"/>
    </row>
    <row r="98" spans="1:27" ht="37.5" customHeight="1">
      <c r="A98" s="5"/>
      <c r="B98" s="22">
        <f t="shared" si="0"/>
        <v>66</v>
      </c>
      <c r="C98" s="30"/>
      <c r="D98" s="31"/>
      <c r="E98" s="31"/>
      <c r="F98" s="31"/>
      <c r="G98" s="31"/>
      <c r="H98" s="31"/>
      <c r="I98" s="31"/>
      <c r="J98" s="31"/>
      <c r="K98" s="31"/>
      <c r="L98" s="32"/>
      <c r="M98" s="1001"/>
      <c r="N98" s="1001"/>
      <c r="O98" s="1001"/>
      <c r="P98" s="1001"/>
      <c r="Q98" s="1001"/>
      <c r="R98" s="1002"/>
      <c r="S98" s="1003"/>
      <c r="T98" s="1003"/>
      <c r="U98" s="1003"/>
      <c r="V98" s="1004"/>
      <c r="W98" s="33"/>
      <c r="X98" s="34"/>
      <c r="Y98" s="34"/>
      <c r="Z98" s="35"/>
      <c r="AA98" s="41"/>
    </row>
    <row r="99" spans="1:27" ht="37.5" customHeight="1">
      <c r="A99" s="5"/>
      <c r="B99" s="22">
        <f t="shared" ref="B99:B132" si="1">B98+1</f>
        <v>67</v>
      </c>
      <c r="C99" s="30"/>
      <c r="D99" s="31"/>
      <c r="E99" s="31"/>
      <c r="F99" s="31"/>
      <c r="G99" s="31"/>
      <c r="H99" s="31"/>
      <c r="I99" s="31"/>
      <c r="J99" s="31"/>
      <c r="K99" s="31"/>
      <c r="L99" s="32"/>
      <c r="M99" s="1001"/>
      <c r="N99" s="1001"/>
      <c r="O99" s="1001"/>
      <c r="P99" s="1001"/>
      <c r="Q99" s="1001"/>
      <c r="R99" s="1002"/>
      <c r="S99" s="1003"/>
      <c r="T99" s="1003"/>
      <c r="U99" s="1003"/>
      <c r="V99" s="1004"/>
      <c r="W99" s="33"/>
      <c r="X99" s="34"/>
      <c r="Y99" s="34"/>
      <c r="Z99" s="35"/>
      <c r="AA99" s="41"/>
    </row>
    <row r="100" spans="1:27" ht="37.5" customHeight="1">
      <c r="A100" s="5"/>
      <c r="B100" s="22">
        <f t="shared" si="1"/>
        <v>68</v>
      </c>
      <c r="C100" s="30"/>
      <c r="D100" s="31"/>
      <c r="E100" s="31"/>
      <c r="F100" s="31"/>
      <c r="G100" s="31"/>
      <c r="H100" s="31"/>
      <c r="I100" s="31"/>
      <c r="J100" s="31"/>
      <c r="K100" s="31"/>
      <c r="L100" s="32"/>
      <c r="M100" s="1001"/>
      <c r="N100" s="1001"/>
      <c r="O100" s="1001"/>
      <c r="P100" s="1001"/>
      <c r="Q100" s="1001"/>
      <c r="R100" s="1002"/>
      <c r="S100" s="1003"/>
      <c r="T100" s="1003"/>
      <c r="U100" s="1003"/>
      <c r="V100" s="1004"/>
      <c r="W100" s="33"/>
      <c r="X100" s="34"/>
      <c r="Y100" s="34"/>
      <c r="Z100" s="35"/>
      <c r="AA100" s="41"/>
    </row>
    <row r="101" spans="1:27" ht="37.5" customHeight="1">
      <c r="A101" s="5"/>
      <c r="B101" s="22">
        <f t="shared" si="1"/>
        <v>69</v>
      </c>
      <c r="C101" s="30"/>
      <c r="D101" s="31"/>
      <c r="E101" s="31"/>
      <c r="F101" s="31"/>
      <c r="G101" s="31"/>
      <c r="H101" s="31"/>
      <c r="I101" s="31"/>
      <c r="J101" s="31"/>
      <c r="K101" s="31"/>
      <c r="L101" s="32"/>
      <c r="M101" s="1001"/>
      <c r="N101" s="1001"/>
      <c r="O101" s="1001"/>
      <c r="P101" s="1001"/>
      <c r="Q101" s="1001"/>
      <c r="R101" s="1002"/>
      <c r="S101" s="1003"/>
      <c r="T101" s="1003"/>
      <c r="U101" s="1003"/>
      <c r="V101" s="1004"/>
      <c r="W101" s="33"/>
      <c r="X101" s="34"/>
      <c r="Y101" s="34"/>
      <c r="Z101" s="35"/>
      <c r="AA101" s="41"/>
    </row>
    <row r="102" spans="1:27" ht="37.5" customHeight="1">
      <c r="A102" s="5"/>
      <c r="B102" s="22">
        <f t="shared" si="1"/>
        <v>70</v>
      </c>
      <c r="C102" s="30"/>
      <c r="D102" s="31"/>
      <c r="E102" s="31"/>
      <c r="F102" s="31"/>
      <c r="G102" s="31"/>
      <c r="H102" s="31"/>
      <c r="I102" s="31"/>
      <c r="J102" s="31"/>
      <c r="K102" s="31"/>
      <c r="L102" s="32"/>
      <c r="M102" s="1001"/>
      <c r="N102" s="1001"/>
      <c r="O102" s="1001"/>
      <c r="P102" s="1001"/>
      <c r="Q102" s="1001"/>
      <c r="R102" s="1002"/>
      <c r="S102" s="1003"/>
      <c r="T102" s="1003"/>
      <c r="U102" s="1003"/>
      <c r="V102" s="1004"/>
      <c r="W102" s="33"/>
      <c r="X102" s="34"/>
      <c r="Y102" s="34"/>
      <c r="Z102" s="35"/>
      <c r="AA102" s="41"/>
    </row>
    <row r="103" spans="1:27" ht="37.5" customHeight="1">
      <c r="A103" s="5"/>
      <c r="B103" s="22">
        <f t="shared" si="1"/>
        <v>71</v>
      </c>
      <c r="C103" s="30"/>
      <c r="D103" s="31"/>
      <c r="E103" s="31"/>
      <c r="F103" s="31"/>
      <c r="G103" s="31"/>
      <c r="H103" s="31"/>
      <c r="I103" s="31"/>
      <c r="J103" s="31"/>
      <c r="K103" s="31"/>
      <c r="L103" s="32"/>
      <c r="M103" s="1001"/>
      <c r="N103" s="1001"/>
      <c r="O103" s="1001"/>
      <c r="P103" s="1001"/>
      <c r="Q103" s="1001"/>
      <c r="R103" s="1002"/>
      <c r="S103" s="1003"/>
      <c r="T103" s="1003"/>
      <c r="U103" s="1003"/>
      <c r="V103" s="1004"/>
      <c r="W103" s="33"/>
      <c r="X103" s="34"/>
      <c r="Y103" s="34"/>
      <c r="Z103" s="35"/>
      <c r="AA103" s="41"/>
    </row>
    <row r="104" spans="1:27" ht="37.5" customHeight="1">
      <c r="A104" s="5"/>
      <c r="B104" s="22">
        <f t="shared" si="1"/>
        <v>72</v>
      </c>
      <c r="C104" s="30"/>
      <c r="D104" s="31"/>
      <c r="E104" s="31"/>
      <c r="F104" s="31"/>
      <c r="G104" s="31"/>
      <c r="H104" s="31"/>
      <c r="I104" s="31"/>
      <c r="J104" s="31"/>
      <c r="K104" s="31"/>
      <c r="L104" s="32"/>
      <c r="M104" s="1001"/>
      <c r="N104" s="1001"/>
      <c r="O104" s="1001"/>
      <c r="P104" s="1001"/>
      <c r="Q104" s="1001"/>
      <c r="R104" s="1002"/>
      <c r="S104" s="1003"/>
      <c r="T104" s="1003"/>
      <c r="U104" s="1003"/>
      <c r="V104" s="1004"/>
      <c r="W104" s="33"/>
      <c r="X104" s="34"/>
      <c r="Y104" s="34"/>
      <c r="Z104" s="35"/>
      <c r="AA104" s="41"/>
    </row>
    <row r="105" spans="1:27" ht="37.5" customHeight="1">
      <c r="A105" s="5"/>
      <c r="B105" s="22">
        <f t="shared" si="1"/>
        <v>73</v>
      </c>
      <c r="C105" s="30"/>
      <c r="D105" s="31"/>
      <c r="E105" s="31"/>
      <c r="F105" s="31"/>
      <c r="G105" s="31"/>
      <c r="H105" s="31"/>
      <c r="I105" s="31"/>
      <c r="J105" s="31"/>
      <c r="K105" s="31"/>
      <c r="L105" s="32"/>
      <c r="M105" s="1001"/>
      <c r="N105" s="1001"/>
      <c r="O105" s="1001"/>
      <c r="P105" s="1001"/>
      <c r="Q105" s="1001"/>
      <c r="R105" s="1002"/>
      <c r="S105" s="1003"/>
      <c r="T105" s="1003"/>
      <c r="U105" s="1003"/>
      <c r="V105" s="1004"/>
      <c r="W105" s="33"/>
      <c r="X105" s="34"/>
      <c r="Y105" s="34"/>
      <c r="Z105" s="35"/>
      <c r="AA105" s="41"/>
    </row>
    <row r="106" spans="1:27" ht="37.5" customHeight="1">
      <c r="A106" s="5"/>
      <c r="B106" s="22">
        <f t="shared" si="1"/>
        <v>74</v>
      </c>
      <c r="C106" s="30"/>
      <c r="D106" s="31"/>
      <c r="E106" s="31"/>
      <c r="F106" s="31"/>
      <c r="G106" s="31"/>
      <c r="H106" s="31"/>
      <c r="I106" s="31"/>
      <c r="J106" s="31"/>
      <c r="K106" s="31"/>
      <c r="L106" s="32"/>
      <c r="M106" s="1001"/>
      <c r="N106" s="1001"/>
      <c r="O106" s="1001"/>
      <c r="P106" s="1001"/>
      <c r="Q106" s="1001"/>
      <c r="R106" s="1002"/>
      <c r="S106" s="1003"/>
      <c r="T106" s="1003"/>
      <c r="U106" s="1003"/>
      <c r="V106" s="1004"/>
      <c r="W106" s="33"/>
      <c r="X106" s="34"/>
      <c r="Y106" s="34"/>
      <c r="Z106" s="35"/>
      <c r="AA106" s="41"/>
    </row>
    <row r="107" spans="1:27" ht="37.5" customHeight="1">
      <c r="A107" s="5"/>
      <c r="B107" s="22">
        <f t="shared" si="1"/>
        <v>75</v>
      </c>
      <c r="C107" s="30"/>
      <c r="D107" s="31"/>
      <c r="E107" s="31"/>
      <c r="F107" s="31"/>
      <c r="G107" s="31"/>
      <c r="H107" s="31"/>
      <c r="I107" s="31"/>
      <c r="J107" s="31"/>
      <c r="K107" s="31"/>
      <c r="L107" s="32"/>
      <c r="M107" s="1001"/>
      <c r="N107" s="1001"/>
      <c r="O107" s="1001"/>
      <c r="P107" s="1001"/>
      <c r="Q107" s="1001"/>
      <c r="R107" s="1002"/>
      <c r="S107" s="1003"/>
      <c r="T107" s="1003"/>
      <c r="U107" s="1003"/>
      <c r="V107" s="1004"/>
      <c r="W107" s="33"/>
      <c r="X107" s="34"/>
      <c r="Y107" s="34"/>
      <c r="Z107" s="35"/>
      <c r="AA107" s="41"/>
    </row>
    <row r="108" spans="1:27" ht="37.5" customHeight="1">
      <c r="A108" s="5"/>
      <c r="B108" s="22">
        <f t="shared" si="1"/>
        <v>76</v>
      </c>
      <c r="C108" s="30"/>
      <c r="D108" s="31"/>
      <c r="E108" s="31"/>
      <c r="F108" s="31"/>
      <c r="G108" s="31"/>
      <c r="H108" s="31"/>
      <c r="I108" s="31"/>
      <c r="J108" s="31"/>
      <c r="K108" s="31"/>
      <c r="L108" s="32"/>
      <c r="M108" s="1001"/>
      <c r="N108" s="1001"/>
      <c r="O108" s="1001"/>
      <c r="P108" s="1001"/>
      <c r="Q108" s="1001"/>
      <c r="R108" s="1002"/>
      <c r="S108" s="1003"/>
      <c r="T108" s="1003"/>
      <c r="U108" s="1003"/>
      <c r="V108" s="1004"/>
      <c r="W108" s="33"/>
      <c r="X108" s="34"/>
      <c r="Y108" s="34"/>
      <c r="Z108" s="35"/>
      <c r="AA108" s="41"/>
    </row>
    <row r="109" spans="1:27" ht="37.5" customHeight="1">
      <c r="A109" s="5"/>
      <c r="B109" s="22">
        <f t="shared" si="1"/>
        <v>77</v>
      </c>
      <c r="C109" s="30"/>
      <c r="D109" s="31"/>
      <c r="E109" s="31"/>
      <c r="F109" s="31"/>
      <c r="G109" s="31"/>
      <c r="H109" s="31"/>
      <c r="I109" s="31"/>
      <c r="J109" s="31"/>
      <c r="K109" s="31"/>
      <c r="L109" s="32"/>
      <c r="M109" s="1001"/>
      <c r="N109" s="1001"/>
      <c r="O109" s="1001"/>
      <c r="P109" s="1001"/>
      <c r="Q109" s="1001"/>
      <c r="R109" s="1002"/>
      <c r="S109" s="1003"/>
      <c r="T109" s="1003"/>
      <c r="U109" s="1003"/>
      <c r="V109" s="1004"/>
      <c r="W109" s="33"/>
      <c r="X109" s="34"/>
      <c r="Y109" s="34"/>
      <c r="Z109" s="35"/>
      <c r="AA109" s="41"/>
    </row>
    <row r="110" spans="1:27" ht="37.5" customHeight="1">
      <c r="A110" s="5"/>
      <c r="B110" s="22">
        <f t="shared" si="1"/>
        <v>78</v>
      </c>
      <c r="C110" s="30"/>
      <c r="D110" s="31"/>
      <c r="E110" s="31"/>
      <c r="F110" s="31"/>
      <c r="G110" s="31"/>
      <c r="H110" s="31"/>
      <c r="I110" s="31"/>
      <c r="J110" s="31"/>
      <c r="K110" s="31"/>
      <c r="L110" s="32"/>
      <c r="M110" s="1001"/>
      <c r="N110" s="1001"/>
      <c r="O110" s="1001"/>
      <c r="P110" s="1001"/>
      <c r="Q110" s="1001"/>
      <c r="R110" s="1002"/>
      <c r="S110" s="1003"/>
      <c r="T110" s="1003"/>
      <c r="U110" s="1003"/>
      <c r="V110" s="1004"/>
      <c r="W110" s="33"/>
      <c r="X110" s="34"/>
      <c r="Y110" s="34"/>
      <c r="Z110" s="35"/>
      <c r="AA110" s="41"/>
    </row>
    <row r="111" spans="1:27" ht="37.5" customHeight="1">
      <c r="A111" s="5"/>
      <c r="B111" s="22">
        <f t="shared" si="1"/>
        <v>79</v>
      </c>
      <c r="C111" s="30"/>
      <c r="D111" s="31"/>
      <c r="E111" s="31"/>
      <c r="F111" s="31"/>
      <c r="G111" s="31"/>
      <c r="H111" s="31"/>
      <c r="I111" s="31"/>
      <c r="J111" s="31"/>
      <c r="K111" s="31"/>
      <c r="L111" s="32"/>
      <c r="M111" s="1001"/>
      <c r="N111" s="1001"/>
      <c r="O111" s="1001"/>
      <c r="P111" s="1001"/>
      <c r="Q111" s="1001"/>
      <c r="R111" s="1002"/>
      <c r="S111" s="1003"/>
      <c r="T111" s="1003"/>
      <c r="U111" s="1003"/>
      <c r="V111" s="1004"/>
      <c r="W111" s="33"/>
      <c r="X111" s="34"/>
      <c r="Y111" s="34"/>
      <c r="Z111" s="35"/>
      <c r="AA111" s="41"/>
    </row>
    <row r="112" spans="1:27" ht="37.5" customHeight="1">
      <c r="A112" s="5"/>
      <c r="B112" s="22">
        <f t="shared" si="1"/>
        <v>80</v>
      </c>
      <c r="C112" s="30"/>
      <c r="D112" s="31"/>
      <c r="E112" s="31"/>
      <c r="F112" s="31"/>
      <c r="G112" s="31"/>
      <c r="H112" s="31"/>
      <c r="I112" s="31"/>
      <c r="J112" s="31"/>
      <c r="K112" s="31"/>
      <c r="L112" s="32"/>
      <c r="M112" s="1001"/>
      <c r="N112" s="1001"/>
      <c r="O112" s="1001"/>
      <c r="P112" s="1001"/>
      <c r="Q112" s="1001"/>
      <c r="R112" s="1002"/>
      <c r="S112" s="1003"/>
      <c r="T112" s="1003"/>
      <c r="U112" s="1003"/>
      <c r="V112" s="1004"/>
      <c r="W112" s="33"/>
      <c r="X112" s="34"/>
      <c r="Y112" s="34"/>
      <c r="Z112" s="35"/>
      <c r="AA112" s="41"/>
    </row>
    <row r="113" spans="1:27" ht="37.5" customHeight="1">
      <c r="A113" s="5"/>
      <c r="B113" s="22">
        <f t="shared" si="1"/>
        <v>81</v>
      </c>
      <c r="C113" s="30"/>
      <c r="D113" s="31"/>
      <c r="E113" s="31"/>
      <c r="F113" s="31"/>
      <c r="G113" s="31"/>
      <c r="H113" s="31"/>
      <c r="I113" s="31"/>
      <c r="J113" s="31"/>
      <c r="K113" s="31"/>
      <c r="L113" s="32"/>
      <c r="M113" s="1001"/>
      <c r="N113" s="1001"/>
      <c r="O113" s="1001"/>
      <c r="P113" s="1001"/>
      <c r="Q113" s="1001"/>
      <c r="R113" s="1002"/>
      <c r="S113" s="1003"/>
      <c r="T113" s="1003"/>
      <c r="U113" s="1003"/>
      <c r="V113" s="1004"/>
      <c r="W113" s="33"/>
      <c r="X113" s="34"/>
      <c r="Y113" s="34"/>
      <c r="Z113" s="35"/>
      <c r="AA113" s="41"/>
    </row>
    <row r="114" spans="1:27" ht="37.5" customHeight="1">
      <c r="A114" s="5"/>
      <c r="B114" s="22">
        <f t="shared" si="1"/>
        <v>82</v>
      </c>
      <c r="C114" s="30"/>
      <c r="D114" s="31"/>
      <c r="E114" s="31"/>
      <c r="F114" s="31"/>
      <c r="G114" s="31"/>
      <c r="H114" s="31"/>
      <c r="I114" s="31"/>
      <c r="J114" s="31"/>
      <c r="K114" s="31"/>
      <c r="L114" s="32"/>
      <c r="M114" s="1001"/>
      <c r="N114" s="1001"/>
      <c r="O114" s="1001"/>
      <c r="P114" s="1001"/>
      <c r="Q114" s="1001"/>
      <c r="R114" s="1002"/>
      <c r="S114" s="1003"/>
      <c r="T114" s="1003"/>
      <c r="U114" s="1003"/>
      <c r="V114" s="1004"/>
      <c r="W114" s="33"/>
      <c r="X114" s="34"/>
      <c r="Y114" s="34"/>
      <c r="Z114" s="35"/>
      <c r="AA114" s="41"/>
    </row>
    <row r="115" spans="1:27" ht="37.5" customHeight="1">
      <c r="A115" s="5"/>
      <c r="B115" s="22">
        <f t="shared" si="1"/>
        <v>83</v>
      </c>
      <c r="C115" s="30"/>
      <c r="D115" s="31"/>
      <c r="E115" s="31"/>
      <c r="F115" s="31"/>
      <c r="G115" s="31"/>
      <c r="H115" s="31"/>
      <c r="I115" s="31"/>
      <c r="J115" s="31"/>
      <c r="K115" s="31"/>
      <c r="L115" s="32"/>
      <c r="M115" s="1001"/>
      <c r="N115" s="1001"/>
      <c r="O115" s="1001"/>
      <c r="P115" s="1001"/>
      <c r="Q115" s="1001"/>
      <c r="R115" s="1002"/>
      <c r="S115" s="1003"/>
      <c r="T115" s="1003"/>
      <c r="U115" s="1003"/>
      <c r="V115" s="1004"/>
      <c r="W115" s="33"/>
      <c r="X115" s="34"/>
      <c r="Y115" s="34"/>
      <c r="Z115" s="35"/>
      <c r="AA115" s="41"/>
    </row>
    <row r="116" spans="1:27" ht="37.5" customHeight="1">
      <c r="A116" s="5"/>
      <c r="B116" s="22">
        <f t="shared" si="1"/>
        <v>84</v>
      </c>
      <c r="C116" s="30"/>
      <c r="D116" s="31"/>
      <c r="E116" s="31"/>
      <c r="F116" s="31"/>
      <c r="G116" s="31"/>
      <c r="H116" s="31"/>
      <c r="I116" s="31"/>
      <c r="J116" s="31"/>
      <c r="K116" s="31"/>
      <c r="L116" s="32"/>
      <c r="M116" s="1001"/>
      <c r="N116" s="1001"/>
      <c r="O116" s="1001"/>
      <c r="P116" s="1001"/>
      <c r="Q116" s="1001"/>
      <c r="R116" s="1002"/>
      <c r="S116" s="1003"/>
      <c r="T116" s="1003"/>
      <c r="U116" s="1003"/>
      <c r="V116" s="1004"/>
      <c r="W116" s="33"/>
      <c r="X116" s="34"/>
      <c r="Y116" s="34"/>
      <c r="Z116" s="35"/>
      <c r="AA116" s="41"/>
    </row>
    <row r="117" spans="1:27" ht="37.5" customHeight="1">
      <c r="A117" s="5"/>
      <c r="B117" s="22">
        <f t="shared" si="1"/>
        <v>85</v>
      </c>
      <c r="C117" s="30"/>
      <c r="D117" s="31"/>
      <c r="E117" s="31"/>
      <c r="F117" s="31"/>
      <c r="G117" s="31"/>
      <c r="H117" s="31"/>
      <c r="I117" s="31"/>
      <c r="J117" s="31"/>
      <c r="K117" s="31"/>
      <c r="L117" s="32"/>
      <c r="M117" s="1001"/>
      <c r="N117" s="1001"/>
      <c r="O117" s="1001"/>
      <c r="P117" s="1001"/>
      <c r="Q117" s="1001"/>
      <c r="R117" s="1002"/>
      <c r="S117" s="1003"/>
      <c r="T117" s="1003"/>
      <c r="U117" s="1003"/>
      <c r="V117" s="1004"/>
      <c r="W117" s="33"/>
      <c r="X117" s="34"/>
      <c r="Y117" s="34"/>
      <c r="Z117" s="35"/>
      <c r="AA117" s="41"/>
    </row>
    <row r="118" spans="1:27" ht="37.5" customHeight="1">
      <c r="A118" s="5"/>
      <c r="B118" s="22">
        <f t="shared" si="1"/>
        <v>86</v>
      </c>
      <c r="C118" s="30"/>
      <c r="D118" s="31"/>
      <c r="E118" s="31"/>
      <c r="F118" s="31"/>
      <c r="G118" s="31"/>
      <c r="H118" s="31"/>
      <c r="I118" s="31"/>
      <c r="J118" s="31"/>
      <c r="K118" s="31"/>
      <c r="L118" s="32"/>
      <c r="M118" s="1001"/>
      <c r="N118" s="1001"/>
      <c r="O118" s="1001"/>
      <c r="P118" s="1001"/>
      <c r="Q118" s="1001"/>
      <c r="R118" s="1002"/>
      <c r="S118" s="1003"/>
      <c r="T118" s="1003"/>
      <c r="U118" s="1003"/>
      <c r="V118" s="1004"/>
      <c r="W118" s="33"/>
      <c r="X118" s="34"/>
      <c r="Y118" s="34"/>
      <c r="Z118" s="35"/>
      <c r="AA118" s="41"/>
    </row>
    <row r="119" spans="1:27" ht="37.5" customHeight="1">
      <c r="A119" s="5"/>
      <c r="B119" s="22">
        <f t="shared" si="1"/>
        <v>87</v>
      </c>
      <c r="C119" s="30"/>
      <c r="D119" s="31"/>
      <c r="E119" s="31"/>
      <c r="F119" s="31"/>
      <c r="G119" s="31"/>
      <c r="H119" s="31"/>
      <c r="I119" s="31"/>
      <c r="J119" s="31"/>
      <c r="K119" s="31"/>
      <c r="L119" s="32"/>
      <c r="M119" s="1001"/>
      <c r="N119" s="1001"/>
      <c r="O119" s="1001"/>
      <c r="P119" s="1001"/>
      <c r="Q119" s="1001"/>
      <c r="R119" s="1002"/>
      <c r="S119" s="1003"/>
      <c r="T119" s="1003"/>
      <c r="U119" s="1003"/>
      <c r="V119" s="1004"/>
      <c r="W119" s="33"/>
      <c r="X119" s="34"/>
      <c r="Y119" s="34"/>
      <c r="Z119" s="35"/>
      <c r="AA119" s="41"/>
    </row>
    <row r="120" spans="1:27" ht="37.5" customHeight="1">
      <c r="A120" s="5"/>
      <c r="B120" s="22">
        <f t="shared" si="1"/>
        <v>88</v>
      </c>
      <c r="C120" s="30"/>
      <c r="D120" s="31"/>
      <c r="E120" s="31"/>
      <c r="F120" s="31"/>
      <c r="G120" s="31"/>
      <c r="H120" s="31"/>
      <c r="I120" s="31"/>
      <c r="J120" s="31"/>
      <c r="K120" s="31"/>
      <c r="L120" s="32"/>
      <c r="M120" s="1001"/>
      <c r="N120" s="1001"/>
      <c r="O120" s="1001"/>
      <c r="P120" s="1001"/>
      <c r="Q120" s="1001"/>
      <c r="R120" s="1002"/>
      <c r="S120" s="1003"/>
      <c r="T120" s="1003"/>
      <c r="U120" s="1003"/>
      <c r="V120" s="1004"/>
      <c r="W120" s="33"/>
      <c r="X120" s="34"/>
      <c r="Y120" s="34"/>
      <c r="Z120" s="35"/>
      <c r="AA120" s="41"/>
    </row>
    <row r="121" spans="1:27" ht="37.5" customHeight="1">
      <c r="A121" s="5"/>
      <c r="B121" s="22">
        <f t="shared" si="1"/>
        <v>89</v>
      </c>
      <c r="C121" s="30"/>
      <c r="D121" s="31"/>
      <c r="E121" s="31"/>
      <c r="F121" s="31"/>
      <c r="G121" s="31"/>
      <c r="H121" s="31"/>
      <c r="I121" s="31"/>
      <c r="J121" s="31"/>
      <c r="K121" s="31"/>
      <c r="L121" s="32"/>
      <c r="M121" s="1001"/>
      <c r="N121" s="1001"/>
      <c r="O121" s="1001"/>
      <c r="P121" s="1001"/>
      <c r="Q121" s="1001"/>
      <c r="R121" s="1002"/>
      <c r="S121" s="1003"/>
      <c r="T121" s="1003"/>
      <c r="U121" s="1003"/>
      <c r="V121" s="1004"/>
      <c r="W121" s="33"/>
      <c r="X121" s="34"/>
      <c r="Y121" s="34"/>
      <c r="Z121" s="35"/>
      <c r="AA121" s="41"/>
    </row>
    <row r="122" spans="1:27" ht="37.5" customHeight="1">
      <c r="A122" s="5"/>
      <c r="B122" s="22">
        <f t="shared" si="1"/>
        <v>90</v>
      </c>
      <c r="C122" s="30"/>
      <c r="D122" s="31"/>
      <c r="E122" s="31"/>
      <c r="F122" s="31"/>
      <c r="G122" s="31"/>
      <c r="H122" s="31"/>
      <c r="I122" s="31"/>
      <c r="J122" s="31"/>
      <c r="K122" s="31"/>
      <c r="L122" s="32"/>
      <c r="M122" s="1001"/>
      <c r="N122" s="1001"/>
      <c r="O122" s="1001"/>
      <c r="P122" s="1001"/>
      <c r="Q122" s="1001"/>
      <c r="R122" s="1002"/>
      <c r="S122" s="1003"/>
      <c r="T122" s="1003"/>
      <c r="U122" s="1003"/>
      <c r="V122" s="1004"/>
      <c r="W122" s="33"/>
      <c r="X122" s="34"/>
      <c r="Y122" s="34"/>
      <c r="Z122" s="35"/>
      <c r="AA122" s="41"/>
    </row>
    <row r="123" spans="1:27" ht="37.5" customHeight="1">
      <c r="A123" s="5"/>
      <c r="B123" s="22">
        <f t="shared" si="1"/>
        <v>91</v>
      </c>
      <c r="C123" s="30"/>
      <c r="D123" s="31"/>
      <c r="E123" s="31"/>
      <c r="F123" s="31"/>
      <c r="G123" s="31"/>
      <c r="H123" s="31"/>
      <c r="I123" s="31"/>
      <c r="J123" s="31"/>
      <c r="K123" s="31"/>
      <c r="L123" s="32"/>
      <c r="M123" s="1001"/>
      <c r="N123" s="1001"/>
      <c r="O123" s="1001"/>
      <c r="P123" s="1001"/>
      <c r="Q123" s="1001"/>
      <c r="R123" s="1002"/>
      <c r="S123" s="1003"/>
      <c r="T123" s="1003"/>
      <c r="U123" s="1003"/>
      <c r="V123" s="1004"/>
      <c r="W123" s="33"/>
      <c r="X123" s="34"/>
      <c r="Y123" s="34"/>
      <c r="Z123" s="35"/>
      <c r="AA123" s="41"/>
    </row>
    <row r="124" spans="1:27" ht="37.5" customHeight="1">
      <c r="A124" s="5"/>
      <c r="B124" s="22">
        <f t="shared" si="1"/>
        <v>92</v>
      </c>
      <c r="C124" s="30"/>
      <c r="D124" s="31"/>
      <c r="E124" s="31"/>
      <c r="F124" s="31"/>
      <c r="G124" s="31"/>
      <c r="H124" s="31"/>
      <c r="I124" s="31"/>
      <c r="J124" s="31"/>
      <c r="K124" s="31"/>
      <c r="L124" s="32"/>
      <c r="M124" s="1001"/>
      <c r="N124" s="1001"/>
      <c r="O124" s="1001"/>
      <c r="P124" s="1001"/>
      <c r="Q124" s="1001"/>
      <c r="R124" s="1002"/>
      <c r="S124" s="1003"/>
      <c r="T124" s="1003"/>
      <c r="U124" s="1003"/>
      <c r="V124" s="1004"/>
      <c r="W124" s="33"/>
      <c r="X124" s="34"/>
      <c r="Y124" s="34"/>
      <c r="Z124" s="35"/>
      <c r="AA124" s="41"/>
    </row>
    <row r="125" spans="1:27" ht="37.5" customHeight="1">
      <c r="A125" s="5"/>
      <c r="B125" s="22">
        <f t="shared" si="1"/>
        <v>93</v>
      </c>
      <c r="C125" s="30"/>
      <c r="D125" s="31"/>
      <c r="E125" s="31"/>
      <c r="F125" s="31"/>
      <c r="G125" s="31"/>
      <c r="H125" s="31"/>
      <c r="I125" s="31"/>
      <c r="J125" s="31"/>
      <c r="K125" s="31"/>
      <c r="L125" s="32"/>
      <c r="M125" s="1001"/>
      <c r="N125" s="1001"/>
      <c r="O125" s="1001"/>
      <c r="P125" s="1001"/>
      <c r="Q125" s="1001"/>
      <c r="R125" s="1002"/>
      <c r="S125" s="1003"/>
      <c r="T125" s="1003"/>
      <c r="U125" s="1003"/>
      <c r="V125" s="1004"/>
      <c r="W125" s="33"/>
      <c r="X125" s="34"/>
      <c r="Y125" s="34"/>
      <c r="Z125" s="35"/>
      <c r="AA125" s="41"/>
    </row>
    <row r="126" spans="1:27" ht="37.5" customHeight="1">
      <c r="A126" s="5"/>
      <c r="B126" s="22">
        <f t="shared" si="1"/>
        <v>94</v>
      </c>
      <c r="C126" s="30"/>
      <c r="D126" s="31"/>
      <c r="E126" s="31"/>
      <c r="F126" s="31"/>
      <c r="G126" s="31"/>
      <c r="H126" s="31"/>
      <c r="I126" s="31"/>
      <c r="J126" s="31"/>
      <c r="K126" s="31"/>
      <c r="L126" s="32"/>
      <c r="M126" s="1001"/>
      <c r="N126" s="1001"/>
      <c r="O126" s="1001"/>
      <c r="P126" s="1001"/>
      <c r="Q126" s="1001"/>
      <c r="R126" s="1002"/>
      <c r="S126" s="1003"/>
      <c r="T126" s="1003"/>
      <c r="U126" s="1003"/>
      <c r="V126" s="1004"/>
      <c r="W126" s="33"/>
      <c r="X126" s="34"/>
      <c r="Y126" s="34"/>
      <c r="Z126" s="35"/>
      <c r="AA126" s="41"/>
    </row>
    <row r="127" spans="1:27" ht="37.5" customHeight="1">
      <c r="A127" s="5"/>
      <c r="B127" s="22">
        <f t="shared" si="1"/>
        <v>95</v>
      </c>
      <c r="C127" s="30"/>
      <c r="D127" s="31"/>
      <c r="E127" s="31"/>
      <c r="F127" s="31"/>
      <c r="G127" s="31"/>
      <c r="H127" s="31"/>
      <c r="I127" s="31"/>
      <c r="J127" s="31"/>
      <c r="K127" s="31"/>
      <c r="L127" s="32"/>
      <c r="M127" s="1001"/>
      <c r="N127" s="1001"/>
      <c r="O127" s="1001"/>
      <c r="P127" s="1001"/>
      <c r="Q127" s="1001"/>
      <c r="R127" s="1002"/>
      <c r="S127" s="1003"/>
      <c r="T127" s="1003"/>
      <c r="U127" s="1003"/>
      <c r="V127" s="1004"/>
      <c r="W127" s="33"/>
      <c r="X127" s="34"/>
      <c r="Y127" s="34"/>
      <c r="Z127" s="35"/>
      <c r="AA127" s="41"/>
    </row>
    <row r="128" spans="1:27" ht="37.5" customHeight="1">
      <c r="A128" s="5"/>
      <c r="B128" s="22">
        <f t="shared" si="1"/>
        <v>96</v>
      </c>
      <c r="C128" s="30"/>
      <c r="D128" s="31"/>
      <c r="E128" s="31"/>
      <c r="F128" s="31"/>
      <c r="G128" s="31"/>
      <c r="H128" s="31"/>
      <c r="I128" s="31"/>
      <c r="J128" s="31"/>
      <c r="K128" s="31"/>
      <c r="L128" s="32"/>
      <c r="M128" s="1001"/>
      <c r="N128" s="1001"/>
      <c r="O128" s="1001"/>
      <c r="P128" s="1001"/>
      <c r="Q128" s="1001"/>
      <c r="R128" s="1002"/>
      <c r="S128" s="1003"/>
      <c r="T128" s="1003"/>
      <c r="U128" s="1003"/>
      <c r="V128" s="1004"/>
      <c r="W128" s="33"/>
      <c r="X128" s="34"/>
      <c r="Y128" s="34"/>
      <c r="Z128" s="35"/>
      <c r="AA128" s="41"/>
    </row>
    <row r="129" spans="1:27" ht="37.5" customHeight="1">
      <c r="A129" s="5"/>
      <c r="B129" s="22">
        <f t="shared" si="1"/>
        <v>97</v>
      </c>
      <c r="C129" s="30"/>
      <c r="D129" s="31"/>
      <c r="E129" s="31"/>
      <c r="F129" s="31"/>
      <c r="G129" s="31"/>
      <c r="H129" s="31"/>
      <c r="I129" s="31"/>
      <c r="J129" s="31"/>
      <c r="K129" s="31"/>
      <c r="L129" s="32"/>
      <c r="M129" s="1001"/>
      <c r="N129" s="1001"/>
      <c r="O129" s="1001"/>
      <c r="P129" s="1001"/>
      <c r="Q129" s="1001"/>
      <c r="R129" s="1002"/>
      <c r="S129" s="1003"/>
      <c r="T129" s="1003"/>
      <c r="U129" s="1003"/>
      <c r="V129" s="1004"/>
      <c r="W129" s="33"/>
      <c r="X129" s="34"/>
      <c r="Y129" s="34"/>
      <c r="Z129" s="35"/>
      <c r="AA129" s="41"/>
    </row>
    <row r="130" spans="1:27" ht="37.5" customHeight="1">
      <c r="A130" s="5"/>
      <c r="B130" s="22">
        <f t="shared" si="1"/>
        <v>98</v>
      </c>
      <c r="C130" s="30"/>
      <c r="D130" s="31"/>
      <c r="E130" s="31"/>
      <c r="F130" s="31"/>
      <c r="G130" s="31"/>
      <c r="H130" s="31"/>
      <c r="I130" s="31"/>
      <c r="J130" s="31"/>
      <c r="K130" s="31"/>
      <c r="L130" s="32"/>
      <c r="M130" s="1001"/>
      <c r="N130" s="1001"/>
      <c r="O130" s="1001"/>
      <c r="P130" s="1001"/>
      <c r="Q130" s="1001"/>
      <c r="R130" s="1002"/>
      <c r="S130" s="1003"/>
      <c r="T130" s="1003"/>
      <c r="U130" s="1003"/>
      <c r="V130" s="1004"/>
      <c r="W130" s="33"/>
      <c r="X130" s="34"/>
      <c r="Y130" s="34"/>
      <c r="Z130" s="35"/>
      <c r="AA130" s="41"/>
    </row>
    <row r="131" spans="1:27" ht="37.5" customHeight="1">
      <c r="A131" s="5"/>
      <c r="B131" s="22">
        <f t="shared" si="1"/>
        <v>99</v>
      </c>
      <c r="C131" s="30"/>
      <c r="D131" s="31"/>
      <c r="E131" s="31"/>
      <c r="F131" s="31"/>
      <c r="G131" s="31"/>
      <c r="H131" s="31"/>
      <c r="I131" s="31"/>
      <c r="J131" s="31"/>
      <c r="K131" s="31"/>
      <c r="L131" s="32"/>
      <c r="M131" s="1001"/>
      <c r="N131" s="1001"/>
      <c r="O131" s="1001"/>
      <c r="P131" s="1001"/>
      <c r="Q131" s="1001"/>
      <c r="R131" s="1002"/>
      <c r="S131" s="1003"/>
      <c r="T131" s="1003"/>
      <c r="U131" s="1003"/>
      <c r="V131" s="1004"/>
      <c r="W131" s="33"/>
      <c r="X131" s="34"/>
      <c r="Y131" s="34"/>
      <c r="Z131" s="35"/>
      <c r="AA131" s="41"/>
    </row>
    <row r="132" spans="1:27" ht="37.5" customHeight="1" thickBot="1">
      <c r="A132" s="5"/>
      <c r="B132" s="22">
        <f t="shared" si="1"/>
        <v>100</v>
      </c>
      <c r="C132" s="42"/>
      <c r="D132" s="43"/>
      <c r="E132" s="43"/>
      <c r="F132" s="43"/>
      <c r="G132" s="43"/>
      <c r="H132" s="43"/>
      <c r="I132" s="43"/>
      <c r="J132" s="43"/>
      <c r="K132" s="43"/>
      <c r="L132" s="44"/>
      <c r="M132" s="996"/>
      <c r="N132" s="996"/>
      <c r="O132" s="996"/>
      <c r="P132" s="996"/>
      <c r="Q132" s="996"/>
      <c r="R132" s="997"/>
      <c r="S132" s="998"/>
      <c r="T132" s="998"/>
      <c r="U132" s="998"/>
      <c r="V132" s="999"/>
      <c r="W132" s="45"/>
      <c r="X132" s="46"/>
      <c r="Y132" s="46"/>
      <c r="Z132" s="47"/>
      <c r="AA132" s="48"/>
    </row>
    <row r="133" spans="1:27" ht="4.5" customHeight="1">
      <c r="A133" s="49"/>
    </row>
    <row r="134" spans="1:27" ht="28.5" customHeight="1">
      <c r="B134" s="50"/>
      <c r="C134" s="1000"/>
      <c r="D134" s="1000"/>
      <c r="E134" s="1000"/>
      <c r="F134" s="1000"/>
      <c r="G134" s="1000"/>
      <c r="H134" s="1000"/>
      <c r="I134" s="1000"/>
      <c r="J134" s="1000"/>
      <c r="K134" s="1000"/>
      <c r="L134" s="1000"/>
      <c r="M134" s="1000"/>
      <c r="N134" s="1000"/>
      <c r="O134" s="1000"/>
      <c r="P134" s="1000"/>
      <c r="Q134" s="1000"/>
      <c r="R134" s="1000"/>
      <c r="S134" s="1000"/>
      <c r="T134" s="1000"/>
      <c r="U134" s="1000"/>
      <c r="V134" s="1000"/>
      <c r="W134" s="1000"/>
      <c r="X134" s="1000"/>
      <c r="Y134" s="1000"/>
      <c r="Z134" s="1000"/>
      <c r="AA134" s="1000"/>
    </row>
    <row r="135" spans="1:27" ht="20.100000000000001" customHeight="1">
      <c r="T135" s="51"/>
      <c r="U135" s="51"/>
      <c r="V135" s="51"/>
      <c r="W135" s="51"/>
      <c r="X135" s="51"/>
      <c r="Y135" s="51"/>
    </row>
    <row r="136" spans="1:27" ht="20.100000000000001" customHeight="1">
      <c r="T136" s="51"/>
      <c r="U136" s="51"/>
      <c r="V136" s="51"/>
      <c r="W136" s="51"/>
      <c r="X136" s="51"/>
      <c r="Y136" s="51"/>
    </row>
    <row r="137" spans="1:27" ht="20.100000000000001" customHeight="1">
      <c r="T137" s="51"/>
      <c r="U137" s="51"/>
      <c r="V137" s="51"/>
      <c r="W137" s="51"/>
      <c r="X137" s="51"/>
      <c r="Y137" s="51"/>
    </row>
    <row r="138" spans="1:27" ht="20.100000000000001" customHeight="1">
      <c r="T138" s="51"/>
      <c r="U138" s="51"/>
      <c r="V138" s="52"/>
      <c r="W138" s="52"/>
      <c r="X138" s="51"/>
      <c r="Y138" s="51"/>
    </row>
    <row r="139" spans="1:27" ht="20.100000000000001" customHeight="1">
      <c r="T139" s="51"/>
      <c r="U139" s="51"/>
      <c r="V139" s="53"/>
      <c r="W139" s="53"/>
      <c r="X139" s="51"/>
      <c r="Y139" s="51"/>
    </row>
    <row r="140" spans="1:27" ht="20.100000000000001" customHeight="1">
      <c r="T140" s="51"/>
      <c r="U140" s="51"/>
      <c r="V140" s="54"/>
      <c r="W140" s="54"/>
      <c r="X140" s="51"/>
      <c r="Y140" s="51"/>
    </row>
    <row r="141" spans="1:27" ht="20.100000000000001" customHeight="1">
      <c r="T141" s="51"/>
      <c r="U141" s="51"/>
      <c r="V141" s="51"/>
      <c r="W141" s="51"/>
      <c r="X141" s="51"/>
      <c r="Y141" s="51"/>
    </row>
  </sheetData>
  <mergeCells count="236">
    <mergeCell ref="C17:L17"/>
    <mergeCell ref="C18:L18"/>
    <mergeCell ref="M18:X18"/>
    <mergeCell ref="C19:L19"/>
    <mergeCell ref="M19:X19"/>
    <mergeCell ref="C20:L20"/>
    <mergeCell ref="M20:X20"/>
    <mergeCell ref="C11:L11"/>
    <mergeCell ref="C12:AA12"/>
    <mergeCell ref="C15:L15"/>
    <mergeCell ref="M15:X15"/>
    <mergeCell ref="C16:L16"/>
    <mergeCell ref="M16:X16"/>
    <mergeCell ref="C24:L24"/>
    <mergeCell ref="M24:X24"/>
    <mergeCell ref="C25:L25"/>
    <mergeCell ref="M25:X25"/>
    <mergeCell ref="C26:L26"/>
    <mergeCell ref="M26:X26"/>
    <mergeCell ref="C21:L21"/>
    <mergeCell ref="M21:X21"/>
    <mergeCell ref="B22:B23"/>
    <mergeCell ref="C22:L22"/>
    <mergeCell ref="M22:X22"/>
    <mergeCell ref="C23:L23"/>
    <mergeCell ref="M23:X23"/>
    <mergeCell ref="C30:AA30"/>
    <mergeCell ref="B31:B32"/>
    <mergeCell ref="C31:L32"/>
    <mergeCell ref="M31:Q32"/>
    <mergeCell ref="R31:W31"/>
    <mergeCell ref="X31:X32"/>
    <mergeCell ref="Y31:Y32"/>
    <mergeCell ref="Z31:Z32"/>
    <mergeCell ref="AA31:AA32"/>
    <mergeCell ref="M35:Q35"/>
    <mergeCell ref="R35:V35"/>
    <mergeCell ref="M36:Q36"/>
    <mergeCell ref="R36:V36"/>
    <mergeCell ref="M37:Q37"/>
    <mergeCell ref="R37:V37"/>
    <mergeCell ref="R32:V32"/>
    <mergeCell ref="M33:Q33"/>
    <mergeCell ref="R33:V33"/>
    <mergeCell ref="M34:Q34"/>
    <mergeCell ref="R34:V34"/>
    <mergeCell ref="M41:Q41"/>
    <mergeCell ref="R41:V41"/>
    <mergeCell ref="M42:Q42"/>
    <mergeCell ref="M43:Q43"/>
    <mergeCell ref="R43:V43"/>
    <mergeCell ref="M44:Q44"/>
    <mergeCell ref="R44:V44"/>
    <mergeCell ref="M38:Q38"/>
    <mergeCell ref="R38:V38"/>
    <mergeCell ref="M39:Q39"/>
    <mergeCell ref="R39:V39"/>
    <mergeCell ref="M40:Q40"/>
    <mergeCell ref="R40:V40"/>
    <mergeCell ref="M48:Q48"/>
    <mergeCell ref="R48:V48"/>
    <mergeCell ref="M49:Q49"/>
    <mergeCell ref="R49:V49"/>
    <mergeCell ref="M50:Q50"/>
    <mergeCell ref="R50:V50"/>
    <mergeCell ref="M45:Q45"/>
    <mergeCell ref="R45:V45"/>
    <mergeCell ref="M46:Q46"/>
    <mergeCell ref="R46:V46"/>
    <mergeCell ref="M47:Q47"/>
    <mergeCell ref="R47:V47"/>
    <mergeCell ref="M54:Q54"/>
    <mergeCell ref="R54:V54"/>
    <mergeCell ref="M55:Q55"/>
    <mergeCell ref="R55:V55"/>
    <mergeCell ref="M56:Q56"/>
    <mergeCell ref="R56:V56"/>
    <mergeCell ref="M51:Q51"/>
    <mergeCell ref="R51:V51"/>
    <mergeCell ref="M52:Q52"/>
    <mergeCell ref="R52:V52"/>
    <mergeCell ref="M53:Q53"/>
    <mergeCell ref="R53:V53"/>
    <mergeCell ref="M60:Q60"/>
    <mergeCell ref="R60:V60"/>
    <mergeCell ref="M61:Q61"/>
    <mergeCell ref="R61:V61"/>
    <mergeCell ref="M62:Q62"/>
    <mergeCell ref="R62:V62"/>
    <mergeCell ref="M57:Q57"/>
    <mergeCell ref="R57:V57"/>
    <mergeCell ref="M58:Q58"/>
    <mergeCell ref="R58:V58"/>
    <mergeCell ref="M59:Q59"/>
    <mergeCell ref="R59:V59"/>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92:Q92"/>
    <mergeCell ref="R92:V92"/>
    <mergeCell ref="M87:Q87"/>
    <mergeCell ref="R87:V87"/>
    <mergeCell ref="M88:Q88"/>
    <mergeCell ref="R88:V88"/>
    <mergeCell ref="M89:Q89"/>
    <mergeCell ref="R89:V89"/>
    <mergeCell ref="M96:Q96"/>
    <mergeCell ref="R96:V96"/>
    <mergeCell ref="M97:Q97"/>
    <mergeCell ref="R97:V97"/>
    <mergeCell ref="M98:Q98"/>
    <mergeCell ref="R98:V98"/>
    <mergeCell ref="M93:Q93"/>
    <mergeCell ref="R93:V93"/>
    <mergeCell ref="M94:Q94"/>
    <mergeCell ref="R94:V94"/>
    <mergeCell ref="M95:Q95"/>
    <mergeCell ref="R95:V95"/>
    <mergeCell ref="M102:Q102"/>
    <mergeCell ref="R102:V102"/>
    <mergeCell ref="M103:Q103"/>
    <mergeCell ref="R103:V103"/>
    <mergeCell ref="M104:Q104"/>
    <mergeCell ref="R104:V104"/>
    <mergeCell ref="M99:Q99"/>
    <mergeCell ref="R99:V99"/>
    <mergeCell ref="M100:Q100"/>
    <mergeCell ref="R100:V100"/>
    <mergeCell ref="M101:Q101"/>
    <mergeCell ref="R101:V101"/>
    <mergeCell ref="M108:Q108"/>
    <mergeCell ref="R108:V108"/>
    <mergeCell ref="M109:Q109"/>
    <mergeCell ref="R109:V109"/>
    <mergeCell ref="M110:Q110"/>
    <mergeCell ref="R110:V110"/>
    <mergeCell ref="M105:Q105"/>
    <mergeCell ref="R105:V105"/>
    <mergeCell ref="M106:Q106"/>
    <mergeCell ref="R106:V106"/>
    <mergeCell ref="M107:Q107"/>
    <mergeCell ref="R107:V107"/>
    <mergeCell ref="M114:Q114"/>
    <mergeCell ref="R114:V114"/>
    <mergeCell ref="M115:Q115"/>
    <mergeCell ref="R115:V115"/>
    <mergeCell ref="M116:Q116"/>
    <mergeCell ref="R116:V116"/>
    <mergeCell ref="M111:Q111"/>
    <mergeCell ref="R111:V111"/>
    <mergeCell ref="M112:Q112"/>
    <mergeCell ref="R112:V112"/>
    <mergeCell ref="M113:Q113"/>
    <mergeCell ref="R113:V113"/>
    <mergeCell ref="M120:Q120"/>
    <mergeCell ref="R120:V120"/>
    <mergeCell ref="M121:Q121"/>
    <mergeCell ref="R121:V121"/>
    <mergeCell ref="M122:Q122"/>
    <mergeCell ref="R122:V122"/>
    <mergeCell ref="M117:Q117"/>
    <mergeCell ref="R117:V117"/>
    <mergeCell ref="M118:Q118"/>
    <mergeCell ref="R118:V118"/>
    <mergeCell ref="M119:Q119"/>
    <mergeCell ref="R119:V119"/>
    <mergeCell ref="M126:Q126"/>
    <mergeCell ref="R126:V126"/>
    <mergeCell ref="M127:Q127"/>
    <mergeCell ref="R127:V127"/>
    <mergeCell ref="M128:Q128"/>
    <mergeCell ref="R128:V128"/>
    <mergeCell ref="M123:Q123"/>
    <mergeCell ref="R123:V123"/>
    <mergeCell ref="M124:Q124"/>
    <mergeCell ref="R124:V124"/>
    <mergeCell ref="M125:Q125"/>
    <mergeCell ref="R125:V125"/>
    <mergeCell ref="M132:Q132"/>
    <mergeCell ref="R132:V132"/>
    <mergeCell ref="C134:AA134"/>
    <mergeCell ref="M129:Q129"/>
    <mergeCell ref="R129:V129"/>
    <mergeCell ref="M130:Q130"/>
    <mergeCell ref="R130:V130"/>
    <mergeCell ref="M131:Q131"/>
    <mergeCell ref="R131:V131"/>
  </mergeCells>
  <phoneticPr fontId="6"/>
  <hyperlinks>
    <hyperlink ref="M26" r:id="rId1"/>
  </hyperlinks>
  <printOptions horizontalCentered="1" verticalCentered="1"/>
  <pageMargins left="0.70866141732283472" right="0.70866141732283472" top="0.74803149606299213" bottom="0.74803149606299213" header="0.31496062992125984" footer="0.31496062992125984"/>
  <pageSetup paperSize="9" scale="4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[6]【参考】数式用!#REF!</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7E8FF"/>
  </sheetPr>
  <dimension ref="A1:BC234"/>
  <sheetViews>
    <sheetView view="pageBreakPreview" topLeftCell="A22" zoomScaleNormal="120" zoomScaleSheetLayoutView="100" workbookViewId="0">
      <selection activeCell="AN25" sqref="AN25"/>
    </sheetView>
  </sheetViews>
  <sheetFormatPr defaultColWidth="9" defaultRowHeight="13.5"/>
  <cols>
    <col min="1" max="1" width="2.5" style="57" customWidth="1"/>
    <col min="2" max="6" width="2.75" style="57" customWidth="1"/>
    <col min="7" max="18" width="2.5" style="57" customWidth="1"/>
    <col min="19" max="19" width="2.625" style="57" customWidth="1"/>
    <col min="20" max="35" width="2.5" style="57" customWidth="1"/>
    <col min="36" max="36" width="2.5" style="107" customWidth="1"/>
    <col min="37" max="37" width="2.5" style="57" customWidth="1"/>
    <col min="38" max="38" width="3.5" style="57" customWidth="1"/>
    <col min="39" max="39" width="3.125" style="57" customWidth="1"/>
    <col min="40" max="40" width="9.25" style="57" customWidth="1"/>
    <col min="41" max="41" width="11.375" style="57" customWidth="1"/>
    <col min="42" max="45" width="13.5" style="57" customWidth="1"/>
    <col min="46" max="47" width="9.125" style="57" bestFit="1" customWidth="1"/>
    <col min="48" max="48" width="9" style="57"/>
    <col min="49" max="49" width="4" style="57" customWidth="1"/>
    <col min="50" max="52" width="17" style="57" customWidth="1"/>
    <col min="53" max="16384" width="9" style="57"/>
  </cols>
  <sheetData>
    <row r="1" spans="1:46" ht="14.25" customHeight="1">
      <c r="A1" s="55" t="s">
        <v>64</v>
      </c>
      <c r="B1" s="56"/>
      <c r="C1" s="56"/>
      <c r="D1" s="56"/>
      <c r="E1" s="56"/>
      <c r="F1" s="56"/>
      <c r="G1" s="56"/>
      <c r="H1" s="56"/>
      <c r="I1" s="56"/>
      <c r="J1" s="56"/>
      <c r="K1" s="56"/>
      <c r="L1" s="56"/>
      <c r="M1" s="56"/>
      <c r="N1" s="56"/>
      <c r="O1" s="56"/>
      <c r="P1" s="56"/>
      <c r="Q1" s="56"/>
      <c r="R1" s="56"/>
      <c r="S1" s="56"/>
      <c r="T1" s="56"/>
      <c r="U1" s="56"/>
      <c r="V1" s="56"/>
      <c r="W1" s="56"/>
      <c r="X1" s="56"/>
      <c r="Y1" s="1375" t="s">
        <v>65</v>
      </c>
      <c r="Z1" s="1375"/>
      <c r="AA1" s="1375"/>
      <c r="AB1" s="1375"/>
      <c r="AC1" s="1375" t="s">
        <v>533</v>
      </c>
      <c r="AD1" s="1375"/>
      <c r="AE1" s="1375"/>
      <c r="AF1" s="1375"/>
      <c r="AG1" s="1375"/>
      <c r="AH1" s="1375"/>
      <c r="AI1" s="1375"/>
      <c r="AJ1" s="1375"/>
    </row>
    <row r="2" spans="1:46" ht="14.25" customHeight="1">
      <c r="A2" s="56"/>
      <c r="B2" s="56"/>
      <c r="C2" s="56"/>
      <c r="D2" s="56"/>
      <c r="E2" s="56"/>
      <c r="F2" s="56"/>
      <c r="G2" s="56"/>
      <c r="H2" s="56"/>
      <c r="I2" s="56"/>
      <c r="J2" s="56"/>
      <c r="K2" s="56"/>
      <c r="L2" s="56"/>
      <c r="M2" s="56"/>
      <c r="N2" s="56"/>
      <c r="O2" s="56"/>
      <c r="P2" s="56"/>
      <c r="Q2" s="56"/>
      <c r="R2" s="56"/>
      <c r="S2" s="56"/>
      <c r="T2" s="56"/>
      <c r="U2" s="56"/>
      <c r="V2" s="56"/>
      <c r="W2" s="56"/>
      <c r="X2" s="56"/>
      <c r="Y2" s="58"/>
      <c r="Z2" s="58"/>
      <c r="AA2" s="58"/>
      <c r="AB2" s="58"/>
      <c r="AC2" s="58"/>
      <c r="AD2" s="58"/>
      <c r="AE2" s="58"/>
      <c r="AF2" s="58"/>
      <c r="AG2" s="58"/>
      <c r="AH2" s="58"/>
      <c r="AI2" s="58"/>
      <c r="AJ2" s="59"/>
    </row>
    <row r="3" spans="1:46" ht="16.5" customHeight="1">
      <c r="A3" s="55"/>
      <c r="B3" s="1403" t="s">
        <v>66</v>
      </c>
      <c r="C3" s="1403"/>
      <c r="D3" s="1403"/>
      <c r="E3" s="1403"/>
      <c r="F3" s="1403"/>
      <c r="G3" s="1403"/>
      <c r="H3" s="1403"/>
      <c r="I3" s="1403"/>
      <c r="J3" s="1403"/>
      <c r="K3" s="1403"/>
      <c r="L3" s="1403"/>
      <c r="M3" s="1403"/>
      <c r="N3" s="1403"/>
      <c r="O3" s="1403"/>
      <c r="P3" s="1403"/>
      <c r="Q3" s="1403"/>
      <c r="R3" s="1403"/>
      <c r="S3" s="1403"/>
      <c r="T3" s="1403"/>
      <c r="U3" s="1403"/>
      <c r="V3" s="1403"/>
      <c r="W3" s="1403"/>
      <c r="X3" s="1403"/>
      <c r="Y3" s="1403"/>
      <c r="Z3" s="1403"/>
      <c r="AA3" s="1403"/>
      <c r="AB3" s="1403"/>
      <c r="AC3" s="1403"/>
      <c r="AD3" s="1403"/>
      <c r="AE3" s="1403"/>
      <c r="AF3" s="1403"/>
      <c r="AG3" s="1403"/>
      <c r="AH3" s="1403"/>
      <c r="AI3" s="1403"/>
      <c r="AJ3" s="1403"/>
      <c r="AK3" s="1403"/>
    </row>
    <row r="4" spans="1:46" ht="16.5" customHeight="1">
      <c r="A4" s="56"/>
      <c r="B4" s="60"/>
      <c r="C4" s="60"/>
      <c r="D4" s="60"/>
      <c r="E4" s="60"/>
      <c r="F4" s="60"/>
      <c r="G4" s="60"/>
      <c r="H4" s="60"/>
      <c r="I4" s="60"/>
      <c r="J4" s="60"/>
      <c r="K4" s="60"/>
      <c r="L4" s="60"/>
      <c r="M4" s="60"/>
      <c r="N4" s="60"/>
      <c r="O4" s="60"/>
      <c r="P4" s="60"/>
      <c r="Q4" s="60"/>
      <c r="R4" s="60"/>
      <c r="S4" s="60"/>
      <c r="T4" s="60"/>
      <c r="U4" s="61" t="s">
        <v>67</v>
      </c>
      <c r="V4" s="1404">
        <v>5</v>
      </c>
      <c r="W4" s="1404"/>
      <c r="X4" s="62" t="s">
        <v>68</v>
      </c>
      <c r="Y4" s="62"/>
      <c r="Z4" s="60"/>
      <c r="AA4" s="60"/>
      <c r="AB4" s="60"/>
      <c r="AC4" s="63"/>
      <c r="AD4" s="56"/>
      <c r="AE4" s="56"/>
      <c r="AF4" s="64"/>
      <c r="AG4" s="60"/>
      <c r="AH4" s="60"/>
      <c r="AI4" s="60"/>
      <c r="AJ4" s="65"/>
    </row>
    <row r="5" spans="1:46" ht="6" customHeight="1">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9"/>
    </row>
    <row r="6" spans="1:46" ht="15" customHeight="1">
      <c r="A6" s="66" t="s">
        <v>69</v>
      </c>
      <c r="B6" s="56"/>
      <c r="C6" s="56"/>
      <c r="D6" s="56"/>
      <c r="E6" s="56"/>
      <c r="F6" s="56"/>
      <c r="G6" s="56"/>
      <c r="H6" s="56"/>
      <c r="I6" s="56"/>
      <c r="J6" s="56"/>
      <c r="K6" s="56"/>
      <c r="L6" s="56"/>
      <c r="M6" s="56"/>
      <c r="N6" s="56"/>
      <c r="O6" s="56"/>
      <c r="P6" s="56"/>
      <c r="Q6" s="56"/>
      <c r="R6" s="58"/>
      <c r="S6" s="58"/>
      <c r="T6" s="58"/>
      <c r="U6" s="58"/>
      <c r="V6" s="58"/>
      <c r="W6" s="58"/>
      <c r="X6" s="58"/>
      <c r="Y6" s="58"/>
      <c r="Z6" s="58"/>
      <c r="AA6" s="67"/>
      <c r="AB6" s="67"/>
      <c r="AC6" s="68"/>
      <c r="AD6" s="68"/>
      <c r="AE6" s="68"/>
      <c r="AF6" s="68"/>
      <c r="AG6" s="68"/>
      <c r="AH6" s="68"/>
      <c r="AI6" s="68"/>
      <c r="AJ6" s="69"/>
    </row>
    <row r="7" spans="1:46" ht="6" customHeight="1">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9"/>
    </row>
    <row r="8" spans="1:46" s="70" customFormat="1" ht="13.5" customHeight="1">
      <c r="A8" s="1405" t="s">
        <v>13</v>
      </c>
      <c r="B8" s="1406"/>
      <c r="C8" s="1406"/>
      <c r="D8" s="1406"/>
      <c r="E8" s="1406"/>
      <c r="F8" s="1407"/>
      <c r="G8" s="1408" t="s">
        <v>403</v>
      </c>
      <c r="H8" s="1408"/>
      <c r="I8" s="1408"/>
      <c r="J8" s="1408"/>
      <c r="K8" s="1408"/>
      <c r="L8" s="1408"/>
      <c r="M8" s="1408"/>
      <c r="N8" s="1408"/>
      <c r="O8" s="1408"/>
      <c r="P8" s="1408"/>
      <c r="Q8" s="1408"/>
      <c r="R8" s="1408"/>
      <c r="S8" s="1408"/>
      <c r="T8" s="1408"/>
      <c r="U8" s="1408"/>
      <c r="V8" s="1408"/>
      <c r="W8" s="1408"/>
      <c r="X8" s="1408"/>
      <c r="Y8" s="1408"/>
      <c r="Z8" s="1408"/>
      <c r="AA8" s="1408"/>
      <c r="AB8" s="1408"/>
      <c r="AC8" s="1408"/>
      <c r="AD8" s="1408"/>
      <c r="AE8" s="1408"/>
      <c r="AF8" s="1408"/>
      <c r="AG8" s="1408"/>
      <c r="AH8" s="1408"/>
      <c r="AI8" s="1408"/>
      <c r="AJ8" s="1409"/>
    </row>
    <row r="9" spans="1:46" s="70" customFormat="1" ht="25.5" customHeight="1">
      <c r="A9" s="1387" t="s">
        <v>12</v>
      </c>
      <c r="B9" s="1388"/>
      <c r="C9" s="1388"/>
      <c r="D9" s="1388"/>
      <c r="E9" s="1388"/>
      <c r="F9" s="1389"/>
      <c r="G9" s="1390" t="s">
        <v>534</v>
      </c>
      <c r="H9" s="1390"/>
      <c r="I9" s="1390"/>
      <c r="J9" s="1390"/>
      <c r="K9" s="1390"/>
      <c r="L9" s="1390"/>
      <c r="M9" s="1390"/>
      <c r="N9" s="1390"/>
      <c r="O9" s="1390"/>
      <c r="P9" s="1390"/>
      <c r="Q9" s="1390"/>
      <c r="R9" s="1390"/>
      <c r="S9" s="1390"/>
      <c r="T9" s="1390"/>
      <c r="U9" s="1390"/>
      <c r="V9" s="1390"/>
      <c r="W9" s="1390"/>
      <c r="X9" s="1390"/>
      <c r="Y9" s="1390"/>
      <c r="Z9" s="1390"/>
      <c r="AA9" s="1390"/>
      <c r="AB9" s="1390"/>
      <c r="AC9" s="1390"/>
      <c r="AD9" s="1390"/>
      <c r="AE9" s="1390"/>
      <c r="AF9" s="1390"/>
      <c r="AG9" s="1390"/>
      <c r="AH9" s="1390"/>
      <c r="AI9" s="1390"/>
      <c r="AJ9" s="1391"/>
    </row>
    <row r="10" spans="1:46" s="70" customFormat="1" ht="12.75" customHeight="1">
      <c r="A10" s="1392" t="s">
        <v>70</v>
      </c>
      <c r="B10" s="1393"/>
      <c r="C10" s="1393"/>
      <c r="D10" s="1393"/>
      <c r="E10" s="1393"/>
      <c r="F10" s="1394"/>
      <c r="G10" s="71" t="s">
        <v>18</v>
      </c>
      <c r="H10" s="1398" t="s">
        <v>535</v>
      </c>
      <c r="I10" s="1398"/>
      <c r="J10" s="1398"/>
      <c r="K10" s="1398"/>
      <c r="L10" s="1398"/>
      <c r="M10" s="72"/>
      <c r="N10" s="73"/>
      <c r="O10" s="73"/>
      <c r="P10" s="73"/>
      <c r="Q10" s="73"/>
      <c r="R10" s="73"/>
      <c r="S10" s="73"/>
      <c r="T10" s="73"/>
      <c r="U10" s="73"/>
      <c r="V10" s="73"/>
      <c r="W10" s="73"/>
      <c r="X10" s="73"/>
      <c r="Y10" s="73"/>
      <c r="Z10" s="73"/>
      <c r="AA10" s="73"/>
      <c r="AB10" s="73"/>
      <c r="AC10" s="73"/>
      <c r="AD10" s="73"/>
      <c r="AE10" s="73"/>
      <c r="AF10" s="73"/>
      <c r="AG10" s="73"/>
      <c r="AH10" s="73"/>
      <c r="AI10" s="73"/>
      <c r="AJ10" s="74"/>
    </row>
    <row r="11" spans="1:46" s="70" customFormat="1" ht="16.5" customHeight="1">
      <c r="A11" s="1395"/>
      <c r="B11" s="1396"/>
      <c r="C11" s="1396"/>
      <c r="D11" s="1396"/>
      <c r="E11" s="1396"/>
      <c r="F11" s="1397"/>
      <c r="G11" s="1399" t="s">
        <v>536</v>
      </c>
      <c r="H11" s="1400"/>
      <c r="I11" s="1400"/>
      <c r="J11" s="1400"/>
      <c r="K11" s="1400"/>
      <c r="L11" s="1400"/>
      <c r="M11" s="1400"/>
      <c r="N11" s="1400"/>
      <c r="O11" s="1400"/>
      <c r="P11" s="1400"/>
      <c r="Q11" s="1400"/>
      <c r="R11" s="1400"/>
      <c r="S11" s="1400"/>
      <c r="T11" s="1400"/>
      <c r="U11" s="1400"/>
      <c r="V11" s="1400"/>
      <c r="W11" s="1400"/>
      <c r="X11" s="1400"/>
      <c r="Y11" s="1400"/>
      <c r="Z11" s="1400"/>
      <c r="AA11" s="1400"/>
      <c r="AB11" s="1400"/>
      <c r="AC11" s="1400"/>
      <c r="AD11" s="1400"/>
      <c r="AE11" s="1400"/>
      <c r="AF11" s="1400"/>
      <c r="AG11" s="1400"/>
      <c r="AH11" s="1400"/>
      <c r="AI11" s="1400"/>
      <c r="AJ11" s="1401"/>
    </row>
    <row r="12" spans="1:46" s="70" customFormat="1" ht="16.5" customHeight="1">
      <c r="A12" s="1395"/>
      <c r="B12" s="1396"/>
      <c r="C12" s="1396"/>
      <c r="D12" s="1396"/>
      <c r="E12" s="1396"/>
      <c r="F12" s="1397"/>
      <c r="G12" s="1402" t="s">
        <v>537</v>
      </c>
      <c r="H12" s="1371"/>
      <c r="I12" s="1371"/>
      <c r="J12" s="1371"/>
      <c r="K12" s="1371"/>
      <c r="L12" s="1371"/>
      <c r="M12" s="1371"/>
      <c r="N12" s="1371"/>
      <c r="O12" s="1371"/>
      <c r="P12" s="1371"/>
      <c r="Q12" s="1371"/>
      <c r="R12" s="1371"/>
      <c r="S12" s="1371"/>
      <c r="T12" s="1371"/>
      <c r="U12" s="1371"/>
      <c r="V12" s="1371"/>
      <c r="W12" s="1371"/>
      <c r="X12" s="1371"/>
      <c r="Y12" s="1371"/>
      <c r="Z12" s="1371"/>
      <c r="AA12" s="1371"/>
      <c r="AB12" s="1371"/>
      <c r="AC12" s="1371"/>
      <c r="AD12" s="1371"/>
      <c r="AE12" s="1371"/>
      <c r="AF12" s="1371"/>
      <c r="AG12" s="1371"/>
      <c r="AH12" s="1371"/>
      <c r="AI12" s="1371"/>
      <c r="AJ12" s="1372"/>
    </row>
    <row r="13" spans="1:46" s="70" customFormat="1" ht="12">
      <c r="A13" s="1419" t="s">
        <v>13</v>
      </c>
      <c r="B13" s="1420"/>
      <c r="C13" s="1420"/>
      <c r="D13" s="1420"/>
      <c r="E13" s="1420"/>
      <c r="F13" s="1421"/>
      <c r="G13" s="1408" t="s">
        <v>538</v>
      </c>
      <c r="H13" s="1408"/>
      <c r="I13" s="1408"/>
      <c r="J13" s="1408"/>
      <c r="K13" s="1408"/>
      <c r="L13" s="1408"/>
      <c r="M13" s="1408"/>
      <c r="N13" s="1408"/>
      <c r="O13" s="1408"/>
      <c r="P13" s="1408"/>
      <c r="Q13" s="1408"/>
      <c r="R13" s="1408"/>
      <c r="S13" s="1408"/>
      <c r="T13" s="1408"/>
      <c r="U13" s="1408"/>
      <c r="V13" s="1408"/>
      <c r="W13" s="1408"/>
      <c r="X13" s="1408"/>
      <c r="Y13" s="1408"/>
      <c r="Z13" s="1408"/>
      <c r="AA13" s="1408"/>
      <c r="AB13" s="1408"/>
      <c r="AC13" s="1408"/>
      <c r="AD13" s="1408"/>
      <c r="AE13" s="1408"/>
      <c r="AF13" s="1408"/>
      <c r="AG13" s="1408"/>
      <c r="AH13" s="1408"/>
      <c r="AI13" s="1408"/>
      <c r="AJ13" s="1409"/>
    </row>
    <row r="14" spans="1:46" s="70" customFormat="1" ht="25.5" customHeight="1">
      <c r="A14" s="1395" t="s">
        <v>71</v>
      </c>
      <c r="B14" s="1396"/>
      <c r="C14" s="1396"/>
      <c r="D14" s="1396"/>
      <c r="E14" s="1396"/>
      <c r="F14" s="1397"/>
      <c r="G14" s="1371" t="s">
        <v>539</v>
      </c>
      <c r="H14" s="1371"/>
      <c r="I14" s="1371"/>
      <c r="J14" s="1371"/>
      <c r="K14" s="1371"/>
      <c r="L14" s="1371"/>
      <c r="M14" s="1371"/>
      <c r="N14" s="1371"/>
      <c r="O14" s="1371"/>
      <c r="P14" s="1371"/>
      <c r="Q14" s="1371"/>
      <c r="R14" s="1371"/>
      <c r="S14" s="1371"/>
      <c r="T14" s="1371"/>
      <c r="U14" s="1371"/>
      <c r="V14" s="1371"/>
      <c r="W14" s="1371"/>
      <c r="X14" s="1371"/>
      <c r="Y14" s="1371"/>
      <c r="Z14" s="1371"/>
      <c r="AA14" s="1371"/>
      <c r="AB14" s="1371"/>
      <c r="AC14" s="1371"/>
      <c r="AD14" s="1371"/>
      <c r="AE14" s="1371"/>
      <c r="AF14" s="1371"/>
      <c r="AG14" s="1371"/>
      <c r="AH14" s="1371"/>
      <c r="AI14" s="1371"/>
      <c r="AJ14" s="1372"/>
    </row>
    <row r="15" spans="1:46" s="70" customFormat="1" ht="15" customHeight="1">
      <c r="A15" s="1373" t="s">
        <v>32</v>
      </c>
      <c r="B15" s="1373"/>
      <c r="C15" s="1373"/>
      <c r="D15" s="1373"/>
      <c r="E15" s="1373"/>
      <c r="F15" s="1373"/>
      <c r="G15" s="1374" t="s">
        <v>33</v>
      </c>
      <c r="H15" s="1375"/>
      <c r="I15" s="1375"/>
      <c r="J15" s="1375"/>
      <c r="K15" s="1376" t="s">
        <v>540</v>
      </c>
      <c r="L15" s="1376"/>
      <c r="M15" s="1376"/>
      <c r="N15" s="1376"/>
      <c r="O15" s="1376"/>
      <c r="P15" s="1375" t="s">
        <v>35</v>
      </c>
      <c r="Q15" s="1375"/>
      <c r="R15" s="1375"/>
      <c r="S15" s="1375"/>
      <c r="T15" s="1376" t="s">
        <v>541</v>
      </c>
      <c r="U15" s="1376"/>
      <c r="V15" s="1376"/>
      <c r="W15" s="1376"/>
      <c r="X15" s="1376"/>
      <c r="Y15" s="1375" t="s">
        <v>72</v>
      </c>
      <c r="Z15" s="1375"/>
      <c r="AA15" s="1375"/>
      <c r="AB15" s="1375"/>
      <c r="AC15" s="1410" t="s">
        <v>542</v>
      </c>
      <c r="AD15" s="1410"/>
      <c r="AE15" s="1410"/>
      <c r="AF15" s="1410"/>
      <c r="AG15" s="1410"/>
      <c r="AH15" s="1410"/>
      <c r="AI15" s="1410"/>
      <c r="AJ15" s="1410"/>
      <c r="AK15" s="75"/>
      <c r="AT15" s="76"/>
    </row>
    <row r="16" spans="1:46" s="70" customFormat="1" ht="12.75" thickBot="1">
      <c r="A16" s="77"/>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8"/>
      <c r="AK16" s="75"/>
      <c r="AT16" s="76"/>
    </row>
    <row r="17" spans="1:47" s="70" customFormat="1" ht="3.75" customHeight="1">
      <c r="A17" s="79"/>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1"/>
      <c r="AK17" s="81"/>
      <c r="AL17" s="82"/>
      <c r="AU17" s="76"/>
    </row>
    <row r="18" spans="1:47" s="70" customFormat="1" ht="18" customHeight="1" thickBot="1">
      <c r="A18" s="83" t="s">
        <v>73</v>
      </c>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84"/>
      <c r="AK18" s="84"/>
      <c r="AL18" s="85"/>
      <c r="AU18" s="76"/>
    </row>
    <row r="19" spans="1:47" ht="18" customHeight="1" thickBot="1">
      <c r="A19" s="86"/>
      <c r="B19" s="87" t="s">
        <v>74</v>
      </c>
      <c r="C19" s="88" t="s">
        <v>75</v>
      </c>
      <c r="D19" s="89"/>
      <c r="E19" s="90"/>
      <c r="F19" s="90"/>
      <c r="G19" s="90"/>
      <c r="H19" s="90"/>
      <c r="I19" s="90"/>
      <c r="J19" s="90"/>
      <c r="K19" s="90"/>
      <c r="L19" s="91" t="s">
        <v>74</v>
      </c>
      <c r="M19" s="92" t="s">
        <v>76</v>
      </c>
      <c r="N19" s="93"/>
      <c r="O19" s="94"/>
      <c r="P19" s="95"/>
      <c r="Q19" s="95"/>
      <c r="R19" s="95"/>
      <c r="S19" s="95"/>
      <c r="T19" s="95"/>
      <c r="U19" s="95"/>
      <c r="V19" s="95"/>
      <c r="W19" s="96" t="s">
        <v>74</v>
      </c>
      <c r="X19" s="97" t="s">
        <v>77</v>
      </c>
      <c r="Y19" s="98"/>
      <c r="Z19" s="98"/>
      <c r="AA19" s="930"/>
      <c r="AB19" s="98"/>
      <c r="AC19" s="98"/>
      <c r="AD19" s="98"/>
      <c r="AE19" s="98"/>
      <c r="AF19" s="98"/>
      <c r="AG19" s="98"/>
      <c r="AH19" s="98"/>
      <c r="AI19" s="98"/>
      <c r="AJ19" s="98"/>
      <c r="AK19" s="100"/>
      <c r="AL19" s="85"/>
      <c r="AU19" s="101"/>
    </row>
    <row r="20" spans="1:47" ht="33.75" customHeight="1">
      <c r="A20" s="86"/>
      <c r="B20" s="1411" t="s">
        <v>78</v>
      </c>
      <c r="C20" s="1166"/>
      <c r="D20" s="1166"/>
      <c r="E20" s="1166"/>
      <c r="F20" s="1166"/>
      <c r="G20" s="1166"/>
      <c r="H20" s="1166"/>
      <c r="I20" s="1166"/>
      <c r="J20" s="1166"/>
      <c r="K20" s="1166"/>
      <c r="L20" s="1411"/>
      <c r="M20" s="1166"/>
      <c r="N20" s="1166"/>
      <c r="O20" s="1166"/>
      <c r="P20" s="1166"/>
      <c r="Q20" s="1166"/>
      <c r="R20" s="1166"/>
      <c r="S20" s="1166"/>
      <c r="T20" s="1166"/>
      <c r="U20" s="1166"/>
      <c r="V20" s="1166"/>
      <c r="W20" s="1411"/>
      <c r="X20" s="1166"/>
      <c r="Y20" s="1166"/>
      <c r="Z20" s="1166"/>
      <c r="AA20" s="1166"/>
      <c r="AB20" s="1166"/>
      <c r="AC20" s="1166"/>
      <c r="AD20" s="1166"/>
      <c r="AE20" s="1166"/>
      <c r="AF20" s="1166"/>
      <c r="AG20" s="1166"/>
      <c r="AH20" s="1166"/>
      <c r="AI20" s="1166"/>
      <c r="AJ20" s="1166"/>
      <c r="AK20" s="1166"/>
      <c r="AL20" s="102"/>
      <c r="AU20" s="101"/>
    </row>
    <row r="21" spans="1:47" ht="3.75" customHeight="1" thickBot="1">
      <c r="A21" s="10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5"/>
      <c r="AK21" s="105"/>
      <c r="AL21" s="106"/>
      <c r="AU21" s="101"/>
    </row>
    <row r="22" spans="1:47" ht="7.5" customHeight="1">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9"/>
      <c r="AK22" s="107"/>
      <c r="AT22" s="101"/>
    </row>
    <row r="23" spans="1:47" ht="15" customHeight="1">
      <c r="A23" s="108" t="s">
        <v>79</v>
      </c>
      <c r="B23" s="56"/>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59"/>
      <c r="AK23" s="107"/>
      <c r="AT23" s="101"/>
    </row>
    <row r="24" spans="1:47" ht="15" customHeight="1">
      <c r="A24" s="56" t="s">
        <v>80</v>
      </c>
      <c r="B24" s="110"/>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59"/>
      <c r="AK24" s="107"/>
      <c r="AT24" s="101"/>
    </row>
    <row r="25" spans="1:47" ht="60" customHeight="1">
      <c r="A25" s="111"/>
      <c r="B25" s="1332" t="s">
        <v>81</v>
      </c>
      <c r="C25" s="1332"/>
      <c r="D25" s="1332"/>
      <c r="E25" s="1332"/>
      <c r="F25" s="1332"/>
      <c r="G25" s="1332"/>
      <c r="H25" s="1332"/>
      <c r="I25" s="1332"/>
      <c r="J25" s="1332"/>
      <c r="K25" s="1332"/>
      <c r="L25" s="1332"/>
      <c r="M25" s="1332"/>
      <c r="N25" s="1332"/>
      <c r="O25" s="1332"/>
      <c r="P25" s="1332"/>
      <c r="Q25" s="1332"/>
      <c r="R25" s="1332"/>
      <c r="S25" s="1332"/>
      <c r="T25" s="1332"/>
      <c r="U25" s="1332"/>
      <c r="V25" s="1332"/>
      <c r="W25" s="1332"/>
      <c r="X25" s="1332"/>
      <c r="Y25" s="1332"/>
      <c r="Z25" s="1332"/>
      <c r="AA25" s="1332"/>
      <c r="AB25" s="1332"/>
      <c r="AC25" s="1332"/>
      <c r="AD25" s="1332"/>
      <c r="AE25" s="1332"/>
      <c r="AF25" s="1332"/>
      <c r="AG25" s="1332"/>
      <c r="AH25" s="1332"/>
      <c r="AI25" s="1332"/>
      <c r="AJ25" s="1332"/>
      <c r="AK25" s="1332"/>
      <c r="AT25" s="101"/>
    </row>
    <row r="26" spans="1:47" ht="7.5" customHeight="1" thickBot="1">
      <c r="A26" s="56"/>
      <c r="B26" s="110"/>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59"/>
      <c r="AK26" s="107"/>
      <c r="AT26" s="101"/>
    </row>
    <row r="27" spans="1:47" ht="15" customHeight="1" thickBot="1">
      <c r="A27" s="1412"/>
      <c r="B27" s="1413"/>
      <c r="C27" s="1413"/>
      <c r="D27" s="1413"/>
      <c r="E27" s="1413"/>
      <c r="F27" s="1413"/>
      <c r="G27" s="1413"/>
      <c r="H27" s="1413"/>
      <c r="I27" s="1413"/>
      <c r="J27" s="1413"/>
      <c r="K27" s="1413"/>
      <c r="L27" s="1413"/>
      <c r="M27" s="1413"/>
      <c r="N27" s="1413"/>
      <c r="O27" s="1414"/>
      <c r="P27" s="1415" t="s">
        <v>82</v>
      </c>
      <c r="Q27" s="1416"/>
      <c r="R27" s="1416"/>
      <c r="S27" s="1416"/>
      <c r="T27" s="1416"/>
      <c r="U27" s="1417"/>
      <c r="V27" s="112" t="str">
        <f>IF(P28="","",IF(P29="","",IF(P29&gt;P28,"○","☓")))</f>
        <v>○</v>
      </c>
      <c r="W27" s="1418" t="s">
        <v>83</v>
      </c>
      <c r="X27" s="1416"/>
      <c r="Y27" s="1416"/>
      <c r="Z27" s="1416"/>
      <c r="AA27" s="1416"/>
      <c r="AB27" s="1417"/>
      <c r="AC27" s="112" t="str">
        <f>IF(W28="","",IF(W29="","",IF(W29&gt;W28,"○","☓")))</f>
        <v>○</v>
      </c>
      <c r="AD27" s="1418" t="s">
        <v>84</v>
      </c>
      <c r="AE27" s="1416"/>
      <c r="AF27" s="1416"/>
      <c r="AG27" s="1416"/>
      <c r="AH27" s="1416"/>
      <c r="AI27" s="1417"/>
      <c r="AJ27" s="112" t="str">
        <f>IF(AD28="","",IF(AD29="","",IF(AD29&gt;AD28,"○","☓")))</f>
        <v>○</v>
      </c>
    </row>
    <row r="28" spans="1:47">
      <c r="A28" s="113" t="s">
        <v>85</v>
      </c>
      <c r="B28" s="1361" t="s">
        <v>86</v>
      </c>
      <c r="C28" s="1361"/>
      <c r="D28" s="1362">
        <f>IF(V4=0,"",V4)</f>
        <v>5</v>
      </c>
      <c r="E28" s="1362"/>
      <c r="F28" s="114" t="s">
        <v>87</v>
      </c>
      <c r="G28" s="115"/>
      <c r="H28" s="115"/>
      <c r="I28" s="115"/>
      <c r="J28" s="115"/>
      <c r="K28" s="115"/>
      <c r="L28" s="115"/>
      <c r="M28" s="115"/>
      <c r="N28" s="115"/>
      <c r="O28" s="116"/>
      <c r="P28" s="1363">
        <v>14967720</v>
      </c>
      <c r="Q28" s="1364"/>
      <c r="R28" s="1364"/>
      <c r="S28" s="1364"/>
      <c r="T28" s="1364"/>
      <c r="U28" s="1365"/>
      <c r="V28" s="117" t="s">
        <v>88</v>
      </c>
      <c r="W28" s="1359">
        <v>3100080</v>
      </c>
      <c r="X28" s="1360"/>
      <c r="Y28" s="1360"/>
      <c r="Z28" s="1360"/>
      <c r="AA28" s="1360"/>
      <c r="AB28" s="1360"/>
      <c r="AC28" s="117" t="s">
        <v>88</v>
      </c>
      <c r="AD28" s="1359">
        <v>2798760</v>
      </c>
      <c r="AE28" s="1360"/>
      <c r="AF28" s="1360"/>
      <c r="AG28" s="1360"/>
      <c r="AH28" s="1360"/>
      <c r="AI28" s="1360"/>
      <c r="AJ28" s="118" t="s">
        <v>88</v>
      </c>
      <c r="AL28" s="75"/>
    </row>
    <row r="29" spans="1:47" ht="22.5" customHeight="1">
      <c r="A29" s="119" t="s">
        <v>89</v>
      </c>
      <c r="B29" s="1366" t="s">
        <v>90</v>
      </c>
      <c r="C29" s="1367"/>
      <c r="D29" s="1367"/>
      <c r="E29" s="1367"/>
      <c r="F29" s="1367"/>
      <c r="G29" s="1367"/>
      <c r="H29" s="1367"/>
      <c r="I29" s="1367"/>
      <c r="J29" s="1367"/>
      <c r="K29" s="1367"/>
      <c r="L29" s="1367"/>
      <c r="M29" s="1367"/>
      <c r="N29" s="1367"/>
      <c r="O29" s="1368"/>
      <c r="P29" s="1363">
        <v>14970000</v>
      </c>
      <c r="Q29" s="1364"/>
      <c r="R29" s="1364"/>
      <c r="S29" s="1364"/>
      <c r="T29" s="1364"/>
      <c r="U29" s="1364"/>
      <c r="V29" s="120" t="s">
        <v>88</v>
      </c>
      <c r="W29" s="1369">
        <v>3101000</v>
      </c>
      <c r="X29" s="1370"/>
      <c r="Y29" s="1370"/>
      <c r="Z29" s="1370"/>
      <c r="AA29" s="1370"/>
      <c r="AB29" s="1370"/>
      <c r="AC29" s="120" t="s">
        <v>88</v>
      </c>
      <c r="AD29" s="1369">
        <v>2799000</v>
      </c>
      <c r="AE29" s="1370"/>
      <c r="AF29" s="1370"/>
      <c r="AG29" s="1370"/>
      <c r="AH29" s="1370"/>
      <c r="AI29" s="1370"/>
      <c r="AJ29" s="121" t="s">
        <v>88</v>
      </c>
    </row>
    <row r="30" spans="1:47" ht="22.5" customHeight="1">
      <c r="A30" s="122"/>
      <c r="B30" s="1354" t="s">
        <v>91</v>
      </c>
      <c r="C30" s="1377"/>
      <c r="D30" s="1377"/>
      <c r="E30" s="1377"/>
      <c r="F30" s="1377"/>
      <c r="G30" s="1377"/>
      <c r="H30" s="1377"/>
      <c r="I30" s="1377"/>
      <c r="J30" s="1377"/>
      <c r="K30" s="1377"/>
      <c r="L30" s="1377"/>
      <c r="M30" s="1377"/>
      <c r="N30" s="1377"/>
      <c r="O30" s="1378"/>
      <c r="P30" s="1379">
        <f>P31+P29</f>
        <v>105570000</v>
      </c>
      <c r="Q30" s="1380"/>
      <c r="R30" s="1380"/>
      <c r="S30" s="1380"/>
      <c r="T30" s="1380"/>
      <c r="U30" s="1380"/>
      <c r="V30" s="123" t="s">
        <v>88</v>
      </c>
      <c r="W30" s="1381">
        <f>W29+W31</f>
        <v>202601000</v>
      </c>
      <c r="X30" s="1382"/>
      <c r="Y30" s="1382"/>
      <c r="Z30" s="1382"/>
      <c r="AA30" s="1382"/>
      <c r="AB30" s="1382"/>
      <c r="AC30" s="123" t="s">
        <v>88</v>
      </c>
      <c r="AD30" s="1383">
        <f>AD29+AD31</f>
        <v>202299000</v>
      </c>
      <c r="AE30" s="1384"/>
      <c r="AF30" s="1384"/>
      <c r="AG30" s="1384"/>
      <c r="AH30" s="1384"/>
      <c r="AI30" s="1384"/>
      <c r="AJ30" s="124" t="s">
        <v>88</v>
      </c>
    </row>
    <row r="31" spans="1:47" ht="33.75" customHeight="1">
      <c r="A31" s="122"/>
      <c r="B31" s="1354" t="s">
        <v>92</v>
      </c>
      <c r="C31" s="1355"/>
      <c r="D31" s="1355"/>
      <c r="E31" s="1355"/>
      <c r="F31" s="1355"/>
      <c r="G31" s="1355"/>
      <c r="H31" s="1355"/>
      <c r="I31" s="1355"/>
      <c r="J31" s="1355"/>
      <c r="K31" s="1355"/>
      <c r="L31" s="1355"/>
      <c r="M31" s="1355"/>
      <c r="N31" s="1355"/>
      <c r="O31" s="1356"/>
      <c r="P31" s="1357">
        <f>S64+Y64</f>
        <v>90600000</v>
      </c>
      <c r="Q31" s="1358"/>
      <c r="R31" s="1358"/>
      <c r="S31" s="1358"/>
      <c r="T31" s="1358"/>
      <c r="U31" s="1358"/>
      <c r="V31" s="125" t="s">
        <v>88</v>
      </c>
      <c r="W31" s="1359">
        <f>S64+Y64+AE64</f>
        <v>199500000</v>
      </c>
      <c r="X31" s="1360"/>
      <c r="Y31" s="1360"/>
      <c r="Z31" s="1360"/>
      <c r="AA31" s="1360"/>
      <c r="AB31" s="1360"/>
      <c r="AC31" s="125" t="s">
        <v>88</v>
      </c>
      <c r="AD31" s="1359">
        <f>IF((AD32-AD33-AD34-AD35-AD36)=0,"",(AD32-AD33-AD34-AD35-AD36))</f>
        <v>199500000</v>
      </c>
      <c r="AE31" s="1360"/>
      <c r="AF31" s="1360"/>
      <c r="AG31" s="1360"/>
      <c r="AH31" s="1360"/>
      <c r="AI31" s="1360"/>
      <c r="AJ31" s="126" t="s">
        <v>88</v>
      </c>
    </row>
    <row r="32" spans="1:47" ht="15" customHeight="1">
      <c r="A32" s="122"/>
      <c r="B32" s="1352"/>
      <c r="C32" s="127" t="s">
        <v>93</v>
      </c>
      <c r="D32" s="128"/>
      <c r="E32" s="128"/>
      <c r="F32" s="128"/>
      <c r="G32" s="128"/>
      <c r="H32" s="128"/>
      <c r="I32" s="128"/>
      <c r="J32" s="128"/>
      <c r="K32" s="128"/>
      <c r="L32" s="128"/>
      <c r="M32" s="128"/>
      <c r="N32" s="128"/>
      <c r="O32" s="129"/>
      <c r="P32" s="1336">
        <v>109425168</v>
      </c>
      <c r="Q32" s="1337"/>
      <c r="R32" s="1337"/>
      <c r="S32" s="1337"/>
      <c r="T32" s="1337"/>
      <c r="U32" s="1337"/>
      <c r="V32" s="963" t="s">
        <v>88</v>
      </c>
      <c r="W32" s="1338">
        <v>220366560</v>
      </c>
      <c r="X32" s="1339"/>
      <c r="Y32" s="1339"/>
      <c r="Z32" s="1339"/>
      <c r="AA32" s="1339"/>
      <c r="AB32" s="1339"/>
      <c r="AC32" s="963" t="s">
        <v>88</v>
      </c>
      <c r="AD32" s="1340">
        <v>220366560</v>
      </c>
      <c r="AE32" s="1341"/>
      <c r="AF32" s="1341"/>
      <c r="AG32" s="1341"/>
      <c r="AH32" s="1341"/>
      <c r="AI32" s="1341"/>
      <c r="AJ32" s="130" t="s">
        <v>88</v>
      </c>
      <c r="AL32" s="75"/>
    </row>
    <row r="33" spans="1:38" ht="15" customHeight="1">
      <c r="A33" s="122"/>
      <c r="B33" s="1352"/>
      <c r="C33" s="131" t="s">
        <v>94</v>
      </c>
      <c r="D33" s="132"/>
      <c r="E33" s="132"/>
      <c r="F33" s="132"/>
      <c r="G33" s="132"/>
      <c r="H33" s="132"/>
      <c r="I33" s="132"/>
      <c r="J33" s="132"/>
      <c r="K33" s="132"/>
      <c r="L33" s="132"/>
      <c r="M33" s="132"/>
      <c r="N33" s="132"/>
      <c r="O33" s="133"/>
      <c r="P33" s="1336">
        <v>14967720</v>
      </c>
      <c r="Q33" s="1337"/>
      <c r="R33" s="1337"/>
      <c r="S33" s="1337"/>
      <c r="T33" s="1337"/>
      <c r="U33" s="1337"/>
      <c r="V33" s="963" t="s">
        <v>88</v>
      </c>
      <c r="W33" s="1338">
        <v>14967720</v>
      </c>
      <c r="X33" s="1339"/>
      <c r="Y33" s="1339"/>
      <c r="Z33" s="1339"/>
      <c r="AA33" s="1339"/>
      <c r="AB33" s="1339"/>
      <c r="AC33" s="963" t="s">
        <v>88</v>
      </c>
      <c r="AD33" s="1340">
        <v>14967720</v>
      </c>
      <c r="AE33" s="1341"/>
      <c r="AF33" s="1341"/>
      <c r="AG33" s="1341"/>
      <c r="AH33" s="1341"/>
      <c r="AI33" s="1341"/>
      <c r="AJ33" s="130" t="s">
        <v>88</v>
      </c>
      <c r="AL33" s="75"/>
    </row>
    <row r="34" spans="1:38" ht="15" customHeight="1">
      <c r="A34" s="122"/>
      <c r="B34" s="1352"/>
      <c r="C34" s="127" t="s">
        <v>95</v>
      </c>
      <c r="D34" s="128"/>
      <c r="E34" s="128"/>
      <c r="F34" s="128"/>
      <c r="G34" s="128"/>
      <c r="H34" s="128"/>
      <c r="I34" s="128"/>
      <c r="J34" s="128"/>
      <c r="K34" s="128"/>
      <c r="L34" s="128"/>
      <c r="M34" s="128"/>
      <c r="N34" s="128"/>
      <c r="O34" s="129"/>
      <c r="P34" s="1336">
        <v>2396402</v>
      </c>
      <c r="Q34" s="1337"/>
      <c r="R34" s="1337"/>
      <c r="S34" s="1337"/>
      <c r="T34" s="1337"/>
      <c r="U34" s="1337"/>
      <c r="V34" s="963" t="s">
        <v>88</v>
      </c>
      <c r="W34" s="1338">
        <v>3100080</v>
      </c>
      <c r="X34" s="1339"/>
      <c r="Y34" s="1339"/>
      <c r="Z34" s="1339"/>
      <c r="AA34" s="1339"/>
      <c r="AB34" s="1339"/>
      <c r="AC34" s="963" t="s">
        <v>88</v>
      </c>
      <c r="AD34" s="1340">
        <v>3100080</v>
      </c>
      <c r="AE34" s="1341"/>
      <c r="AF34" s="1341"/>
      <c r="AG34" s="1341"/>
      <c r="AH34" s="1341"/>
      <c r="AI34" s="1341"/>
      <c r="AJ34" s="130" t="s">
        <v>88</v>
      </c>
      <c r="AL34" s="75"/>
    </row>
    <row r="35" spans="1:38" ht="22.5" customHeight="1">
      <c r="A35" s="122"/>
      <c r="B35" s="1352"/>
      <c r="C35" s="1333" t="s">
        <v>96</v>
      </c>
      <c r="D35" s="1334"/>
      <c r="E35" s="1334"/>
      <c r="F35" s="1334"/>
      <c r="G35" s="1334"/>
      <c r="H35" s="1334"/>
      <c r="I35" s="1334"/>
      <c r="J35" s="1334"/>
      <c r="K35" s="1334"/>
      <c r="L35" s="1334"/>
      <c r="M35" s="1334"/>
      <c r="N35" s="1334"/>
      <c r="O35" s="1335"/>
      <c r="P35" s="1336">
        <v>979566</v>
      </c>
      <c r="Q35" s="1337"/>
      <c r="R35" s="1337"/>
      <c r="S35" s="1337"/>
      <c r="T35" s="1337"/>
      <c r="U35" s="1337"/>
      <c r="V35" s="963" t="s">
        <v>88</v>
      </c>
      <c r="W35" s="1338">
        <v>2798760</v>
      </c>
      <c r="X35" s="1339"/>
      <c r="Y35" s="1339"/>
      <c r="Z35" s="1339"/>
      <c r="AA35" s="1339"/>
      <c r="AB35" s="1339"/>
      <c r="AC35" s="963" t="s">
        <v>88</v>
      </c>
      <c r="AD35" s="1340">
        <v>2798760</v>
      </c>
      <c r="AE35" s="1341"/>
      <c r="AF35" s="1341"/>
      <c r="AG35" s="1341"/>
      <c r="AH35" s="1341"/>
      <c r="AI35" s="1341"/>
      <c r="AJ35" s="130" t="s">
        <v>88</v>
      </c>
      <c r="AL35" s="75"/>
    </row>
    <row r="36" spans="1:38" ht="24.75" customHeight="1">
      <c r="A36" s="134"/>
      <c r="B36" s="1353"/>
      <c r="C36" s="1342" t="s">
        <v>97</v>
      </c>
      <c r="D36" s="1343"/>
      <c r="E36" s="1343"/>
      <c r="F36" s="1343"/>
      <c r="G36" s="1343"/>
      <c r="H36" s="1343"/>
      <c r="I36" s="1343"/>
      <c r="J36" s="1343"/>
      <c r="K36" s="1343"/>
      <c r="L36" s="1343"/>
      <c r="M36" s="1344"/>
      <c r="N36" s="1344"/>
      <c r="O36" s="1345"/>
      <c r="P36" s="1346">
        <v>0</v>
      </c>
      <c r="Q36" s="1347"/>
      <c r="R36" s="1347"/>
      <c r="S36" s="1347"/>
      <c r="T36" s="1347"/>
      <c r="U36" s="1347"/>
      <c r="V36" s="964" t="s">
        <v>88</v>
      </c>
      <c r="W36" s="1348">
        <v>0</v>
      </c>
      <c r="X36" s="1349"/>
      <c r="Y36" s="1349"/>
      <c r="Z36" s="1349"/>
      <c r="AA36" s="1349"/>
      <c r="AB36" s="1349"/>
      <c r="AC36" s="964" t="s">
        <v>88</v>
      </c>
      <c r="AD36" s="1350">
        <v>0</v>
      </c>
      <c r="AE36" s="1351"/>
      <c r="AF36" s="1351"/>
      <c r="AG36" s="1351"/>
      <c r="AH36" s="1351"/>
      <c r="AI36" s="1351"/>
      <c r="AJ36" s="135" t="s">
        <v>88</v>
      </c>
      <c r="AL36" s="75"/>
    </row>
    <row r="37" spans="1:38" ht="7.5" customHeight="1">
      <c r="A37" s="136"/>
      <c r="B37" s="137"/>
      <c r="C37" s="138"/>
      <c r="D37" s="139"/>
      <c r="E37" s="139"/>
      <c r="F37" s="139"/>
      <c r="G37" s="139"/>
      <c r="H37" s="139"/>
      <c r="I37" s="139"/>
      <c r="J37" s="139"/>
      <c r="M37" s="140"/>
      <c r="N37" s="140"/>
      <c r="O37" s="140"/>
      <c r="AL37" s="75"/>
    </row>
    <row r="38" spans="1:38">
      <c r="A38" s="141" t="s">
        <v>98</v>
      </c>
    </row>
    <row r="39" spans="1:38" ht="22.5" customHeight="1">
      <c r="A39" s="142" t="s">
        <v>99</v>
      </c>
      <c r="B39" s="1330" t="s">
        <v>100</v>
      </c>
      <c r="C39" s="1330"/>
      <c r="D39" s="1330"/>
      <c r="E39" s="1330"/>
      <c r="F39" s="1330"/>
      <c r="G39" s="1330"/>
      <c r="H39" s="1330"/>
      <c r="I39" s="1330"/>
      <c r="J39" s="1330"/>
      <c r="K39" s="1330"/>
      <c r="L39" s="1330"/>
      <c r="M39" s="1330"/>
      <c r="N39" s="1330"/>
      <c r="O39" s="1330"/>
      <c r="P39" s="1330"/>
      <c r="Q39" s="1330"/>
      <c r="R39" s="1330"/>
      <c r="S39" s="1330"/>
      <c r="T39" s="1330"/>
      <c r="U39" s="1330"/>
      <c r="V39" s="1330"/>
      <c r="W39" s="1330"/>
      <c r="X39" s="1330"/>
      <c r="Y39" s="1330"/>
      <c r="Z39" s="1330"/>
      <c r="AA39" s="1330"/>
      <c r="AB39" s="1330"/>
      <c r="AC39" s="1330"/>
      <c r="AD39" s="1330"/>
      <c r="AE39" s="1330"/>
      <c r="AF39" s="1330"/>
      <c r="AG39" s="1330"/>
      <c r="AH39" s="1330"/>
      <c r="AI39" s="1330"/>
      <c r="AJ39" s="1330"/>
      <c r="AK39" s="1330"/>
    </row>
    <row r="40" spans="1:38" ht="22.5" customHeight="1">
      <c r="A40" s="142" t="s">
        <v>99</v>
      </c>
      <c r="B40" s="1330" t="s">
        <v>101</v>
      </c>
      <c r="C40" s="1330"/>
      <c r="D40" s="1330"/>
      <c r="E40" s="1330"/>
      <c r="F40" s="1330"/>
      <c r="G40" s="1330"/>
      <c r="H40" s="1330"/>
      <c r="I40" s="1330"/>
      <c r="J40" s="1330"/>
      <c r="K40" s="1330"/>
      <c r="L40" s="1330"/>
      <c r="M40" s="1330"/>
      <c r="N40" s="1330"/>
      <c r="O40" s="1330"/>
      <c r="P40" s="1330"/>
      <c r="Q40" s="1330"/>
      <c r="R40" s="1330"/>
      <c r="S40" s="1330"/>
      <c r="T40" s="1330"/>
      <c r="U40" s="1330"/>
      <c r="V40" s="1330"/>
      <c r="W40" s="1330"/>
      <c r="X40" s="1330"/>
      <c r="Y40" s="1330"/>
      <c r="Z40" s="1330"/>
      <c r="AA40" s="1330"/>
      <c r="AB40" s="1330"/>
      <c r="AC40" s="1330"/>
      <c r="AD40" s="1330"/>
      <c r="AE40" s="1330"/>
      <c r="AF40" s="1330"/>
      <c r="AG40" s="1330"/>
      <c r="AH40" s="1330"/>
      <c r="AI40" s="1330"/>
      <c r="AJ40" s="1330"/>
      <c r="AK40" s="1330"/>
    </row>
    <row r="41" spans="1:38" ht="22.5" customHeight="1">
      <c r="A41" s="142" t="s">
        <v>99</v>
      </c>
      <c r="B41" s="1330" t="s">
        <v>102</v>
      </c>
      <c r="C41" s="1330"/>
      <c r="D41" s="1330"/>
      <c r="E41" s="1330"/>
      <c r="F41" s="1330"/>
      <c r="G41" s="1330"/>
      <c r="H41" s="1330"/>
      <c r="I41" s="1330"/>
      <c r="J41" s="1330"/>
      <c r="K41" s="1330"/>
      <c r="L41" s="1330"/>
      <c r="M41" s="1330"/>
      <c r="N41" s="1330"/>
      <c r="O41" s="1330"/>
      <c r="P41" s="1330"/>
      <c r="Q41" s="1330"/>
      <c r="R41" s="1330"/>
      <c r="S41" s="1330"/>
      <c r="T41" s="1330"/>
      <c r="U41" s="1330"/>
      <c r="V41" s="1330"/>
      <c r="W41" s="1330"/>
      <c r="X41" s="1330"/>
      <c r="Y41" s="1330"/>
      <c r="Z41" s="1330"/>
      <c r="AA41" s="1330"/>
      <c r="AB41" s="1330"/>
      <c r="AC41" s="1330"/>
      <c r="AD41" s="1330"/>
      <c r="AE41" s="1330"/>
      <c r="AF41" s="1330"/>
      <c r="AG41" s="1330"/>
      <c r="AH41" s="1330"/>
      <c r="AI41" s="1330"/>
      <c r="AJ41" s="1330"/>
      <c r="AK41" s="1330"/>
    </row>
    <row r="42" spans="1:38" ht="13.5" customHeight="1">
      <c r="A42" s="142" t="s">
        <v>99</v>
      </c>
      <c r="B42" s="1330" t="s">
        <v>103</v>
      </c>
      <c r="C42" s="1330"/>
      <c r="D42" s="1330"/>
      <c r="E42" s="1330"/>
      <c r="F42" s="1330"/>
      <c r="G42" s="1330"/>
      <c r="H42" s="1330"/>
      <c r="I42" s="1330"/>
      <c r="J42" s="1330"/>
      <c r="K42" s="1330"/>
      <c r="L42" s="1330"/>
      <c r="M42" s="1330"/>
      <c r="N42" s="1330"/>
      <c r="O42" s="1330"/>
      <c r="P42" s="1330"/>
      <c r="Q42" s="1330"/>
      <c r="R42" s="1330"/>
      <c r="S42" s="1330"/>
      <c r="T42" s="1330"/>
      <c r="U42" s="1330"/>
      <c r="V42" s="1330"/>
      <c r="W42" s="1330"/>
      <c r="X42" s="1330"/>
      <c r="Y42" s="1330"/>
      <c r="Z42" s="1330"/>
      <c r="AA42" s="1330"/>
      <c r="AB42" s="1330"/>
      <c r="AC42" s="1330"/>
      <c r="AD42" s="1330"/>
      <c r="AE42" s="1330"/>
      <c r="AF42" s="1330"/>
      <c r="AG42" s="1330"/>
      <c r="AH42" s="1330"/>
      <c r="AI42" s="1330"/>
      <c r="AJ42" s="1330"/>
      <c r="AK42" s="1330"/>
    </row>
    <row r="43" spans="1:38" ht="13.5" customHeight="1">
      <c r="A43" s="142" t="s">
        <v>99</v>
      </c>
      <c r="B43" s="1330" t="s">
        <v>104</v>
      </c>
      <c r="C43" s="1330"/>
      <c r="D43" s="1330"/>
      <c r="E43" s="1330"/>
      <c r="F43" s="1330"/>
      <c r="G43" s="1330"/>
      <c r="H43" s="1330"/>
      <c r="I43" s="1330"/>
      <c r="J43" s="1330"/>
      <c r="K43" s="1330"/>
      <c r="L43" s="1330"/>
      <c r="M43" s="1330"/>
      <c r="N43" s="1330"/>
      <c r="O43" s="1330"/>
      <c r="P43" s="1330"/>
      <c r="Q43" s="1330"/>
      <c r="R43" s="1330"/>
      <c r="S43" s="1330"/>
      <c r="T43" s="1330"/>
      <c r="U43" s="1330"/>
      <c r="V43" s="1330"/>
      <c r="W43" s="1330"/>
      <c r="X43" s="1330"/>
      <c r="Y43" s="1330"/>
      <c r="Z43" s="1330"/>
      <c r="AA43" s="1330"/>
      <c r="AB43" s="1330"/>
      <c r="AC43" s="1330"/>
      <c r="AD43" s="1330"/>
      <c r="AE43" s="1330"/>
      <c r="AF43" s="1330"/>
      <c r="AG43" s="1330"/>
      <c r="AH43" s="1330"/>
      <c r="AI43" s="1330"/>
      <c r="AJ43" s="1330"/>
      <c r="AK43" s="1330"/>
    </row>
    <row r="44" spans="1:38" ht="33.75" customHeight="1">
      <c r="A44" s="142" t="s">
        <v>99</v>
      </c>
      <c r="B44" s="1332" t="s">
        <v>105</v>
      </c>
      <c r="C44" s="1330"/>
      <c r="D44" s="1330"/>
      <c r="E44" s="1330"/>
      <c r="F44" s="1330"/>
      <c r="G44" s="1330"/>
      <c r="H44" s="1330"/>
      <c r="I44" s="1330"/>
      <c r="J44" s="1330"/>
      <c r="K44" s="1330"/>
      <c r="L44" s="1330"/>
      <c r="M44" s="1330"/>
      <c r="N44" s="1330"/>
      <c r="O44" s="1330"/>
      <c r="P44" s="1330"/>
      <c r="Q44" s="1330"/>
      <c r="R44" s="1330"/>
      <c r="S44" s="1330"/>
      <c r="T44" s="1330"/>
      <c r="U44" s="1330"/>
      <c r="V44" s="1330"/>
      <c r="W44" s="1330"/>
      <c r="X44" s="1330"/>
      <c r="Y44" s="1330"/>
      <c r="Z44" s="1330"/>
      <c r="AA44" s="1330"/>
      <c r="AB44" s="1330"/>
      <c r="AC44" s="1330"/>
      <c r="AD44" s="1330"/>
      <c r="AE44" s="1330"/>
      <c r="AF44" s="1330"/>
      <c r="AG44" s="1330"/>
      <c r="AH44" s="1330"/>
      <c r="AI44" s="1330"/>
      <c r="AJ44" s="1330"/>
      <c r="AK44" s="1330"/>
    </row>
    <row r="45" spans="1:38" ht="13.5" customHeight="1">
      <c r="A45" s="142" t="s">
        <v>99</v>
      </c>
      <c r="B45" s="1330" t="s">
        <v>106</v>
      </c>
      <c r="C45" s="1331"/>
      <c r="D45" s="1331"/>
      <c r="E45" s="1331"/>
      <c r="F45" s="1331"/>
      <c r="G45" s="1331"/>
      <c r="H45" s="1331"/>
      <c r="I45" s="1331"/>
      <c r="J45" s="1331"/>
      <c r="K45" s="1331"/>
      <c r="L45" s="1331"/>
      <c r="M45" s="1331"/>
      <c r="N45" s="1331"/>
      <c r="O45" s="1331"/>
      <c r="P45" s="1331"/>
      <c r="Q45" s="1331"/>
      <c r="R45" s="1331"/>
      <c r="S45" s="1331"/>
      <c r="T45" s="1331"/>
      <c r="U45" s="1331"/>
      <c r="V45" s="1331"/>
      <c r="W45" s="1331"/>
      <c r="X45" s="1331"/>
      <c r="Y45" s="1331"/>
      <c r="Z45" s="1331"/>
      <c r="AA45" s="1331"/>
      <c r="AB45" s="1331"/>
      <c r="AC45" s="1331"/>
      <c r="AD45" s="1331"/>
      <c r="AE45" s="1331"/>
      <c r="AF45" s="1331"/>
      <c r="AG45" s="1331"/>
      <c r="AH45" s="1331"/>
      <c r="AI45" s="1331"/>
      <c r="AJ45" s="1331"/>
      <c r="AK45" s="1331"/>
    </row>
    <row r="46" spans="1:38" ht="13.5" customHeight="1">
      <c r="A46" s="141" t="s">
        <v>107</v>
      </c>
      <c r="B46" s="143"/>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row>
    <row r="47" spans="1:38" ht="25.5" customHeight="1">
      <c r="A47" s="142" t="s">
        <v>99</v>
      </c>
      <c r="B47" s="1332" t="s">
        <v>108</v>
      </c>
      <c r="C47" s="1332"/>
      <c r="D47" s="1332"/>
      <c r="E47" s="1332"/>
      <c r="F47" s="1332"/>
      <c r="G47" s="1332"/>
      <c r="H47" s="1332"/>
      <c r="I47" s="1332"/>
      <c r="J47" s="1332"/>
      <c r="K47" s="1332"/>
      <c r="L47" s="1332"/>
      <c r="M47" s="1332"/>
      <c r="N47" s="1332"/>
      <c r="O47" s="1332"/>
      <c r="P47" s="1332"/>
      <c r="Q47" s="1332"/>
      <c r="R47" s="1332"/>
      <c r="S47" s="1332"/>
      <c r="T47" s="1332"/>
      <c r="U47" s="1332"/>
      <c r="V47" s="1332"/>
      <c r="W47" s="1332"/>
      <c r="X47" s="1332"/>
      <c r="Y47" s="1332"/>
      <c r="Z47" s="1332"/>
      <c r="AA47" s="1332"/>
      <c r="AB47" s="1332"/>
      <c r="AC47" s="1332"/>
      <c r="AD47" s="1332"/>
      <c r="AE47" s="1332"/>
      <c r="AF47" s="1332"/>
      <c r="AG47" s="1332"/>
      <c r="AH47" s="1332"/>
      <c r="AI47" s="1332"/>
      <c r="AJ47" s="1332"/>
      <c r="AK47" s="1332"/>
    </row>
    <row r="48" spans="1:38" ht="22.5" customHeight="1">
      <c r="A48" s="142" t="s">
        <v>99</v>
      </c>
      <c r="B48" s="1330" t="s">
        <v>109</v>
      </c>
      <c r="C48" s="1330"/>
      <c r="D48" s="1330"/>
      <c r="E48" s="1330"/>
      <c r="F48" s="1330"/>
      <c r="G48" s="1330"/>
      <c r="H48" s="1330"/>
      <c r="I48" s="1330"/>
      <c r="J48" s="1330"/>
      <c r="K48" s="1330"/>
      <c r="L48" s="1330"/>
      <c r="M48" s="1330"/>
      <c r="N48" s="1330"/>
      <c r="O48" s="1330"/>
      <c r="P48" s="1330"/>
      <c r="Q48" s="1330"/>
      <c r="R48" s="1330"/>
      <c r="S48" s="1330"/>
      <c r="T48" s="1330"/>
      <c r="U48" s="1330"/>
      <c r="V48" s="1330"/>
      <c r="W48" s="1330"/>
      <c r="X48" s="1330"/>
      <c r="Y48" s="1330"/>
      <c r="Z48" s="1330"/>
      <c r="AA48" s="1330"/>
      <c r="AB48" s="1330"/>
      <c r="AC48" s="1330"/>
      <c r="AD48" s="1330"/>
      <c r="AE48" s="1330"/>
      <c r="AF48" s="1330"/>
      <c r="AG48" s="1330"/>
      <c r="AH48" s="1330"/>
      <c r="AI48" s="1330"/>
      <c r="AJ48" s="1330"/>
      <c r="AK48" s="1330"/>
    </row>
    <row r="49" spans="1:55" ht="13.5" customHeight="1">
      <c r="A49" s="141" t="s">
        <v>110</v>
      </c>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row>
    <row r="50" spans="1:55" ht="33.75" customHeight="1">
      <c r="A50" s="145" t="s">
        <v>99</v>
      </c>
      <c r="B50" s="1234" t="s">
        <v>111</v>
      </c>
      <c r="C50" s="1234"/>
      <c r="D50" s="1234"/>
      <c r="E50" s="1234"/>
      <c r="F50" s="1234"/>
      <c r="G50" s="1234"/>
      <c r="H50" s="1234"/>
      <c r="I50" s="1234"/>
      <c r="J50" s="1234"/>
      <c r="K50" s="1234"/>
      <c r="L50" s="1234"/>
      <c r="M50" s="1234"/>
      <c r="N50" s="1234"/>
      <c r="O50" s="1234"/>
      <c r="P50" s="1234"/>
      <c r="Q50" s="1234"/>
      <c r="R50" s="1234"/>
      <c r="S50" s="1234"/>
      <c r="T50" s="1234"/>
      <c r="U50" s="1234"/>
      <c r="V50" s="1234"/>
      <c r="W50" s="1234"/>
      <c r="X50" s="1234"/>
      <c r="Y50" s="1234"/>
      <c r="Z50" s="1234"/>
      <c r="AA50" s="1234"/>
      <c r="AB50" s="1234"/>
      <c r="AC50" s="1234"/>
      <c r="AD50" s="1234"/>
      <c r="AE50" s="1234"/>
      <c r="AF50" s="1234"/>
      <c r="AG50" s="1234"/>
      <c r="AH50" s="1234"/>
      <c r="AI50" s="1234"/>
      <c r="AJ50" s="1234"/>
      <c r="AK50" s="1234"/>
      <c r="AL50" s="136"/>
    </row>
    <row r="51" spans="1:55" ht="4.5" customHeight="1">
      <c r="A51" s="56"/>
      <c r="B51" s="110"/>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59"/>
      <c r="AK51" s="107"/>
      <c r="AT51" s="101"/>
    </row>
    <row r="52" spans="1:55" ht="18.75" customHeight="1">
      <c r="A52" s="56"/>
      <c r="B52" s="110"/>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59"/>
      <c r="AK52" s="107"/>
      <c r="AT52" s="101"/>
    </row>
    <row r="53" spans="1:55" ht="15" customHeight="1">
      <c r="A53" s="56" t="s">
        <v>112</v>
      </c>
      <c r="B53" s="110"/>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59"/>
      <c r="AK53" s="107"/>
      <c r="AT53" s="101"/>
    </row>
    <row r="54" spans="1:55" ht="17.25" customHeight="1">
      <c r="A54" s="1242" t="s">
        <v>113</v>
      </c>
      <c r="B54" s="1242"/>
      <c r="C54" s="1242"/>
      <c r="D54" s="1242"/>
      <c r="E54" s="1242"/>
      <c r="F54" s="1242"/>
      <c r="G54" s="1242"/>
      <c r="H54" s="1242"/>
      <c r="I54" s="1242"/>
      <c r="J54" s="1242"/>
      <c r="K54" s="1242"/>
      <c r="L54" s="1242"/>
      <c r="M54" s="1242"/>
      <c r="N54" s="1242"/>
      <c r="O54" s="1242"/>
      <c r="P54" s="1242"/>
      <c r="Q54" s="1242"/>
      <c r="R54" s="1242"/>
      <c r="S54" s="1242"/>
      <c r="T54" s="1242"/>
      <c r="U54" s="1242"/>
      <c r="V54" s="1242"/>
      <c r="W54" s="1242"/>
      <c r="X54" s="1242"/>
      <c r="Y54" s="1242"/>
      <c r="Z54" s="1242"/>
      <c r="AA54" s="1242"/>
      <c r="AB54" s="1242" t="s">
        <v>114</v>
      </c>
      <c r="AC54" s="1242"/>
      <c r="AD54" s="1242"/>
      <c r="AE54" s="1242"/>
      <c r="AF54" s="1242"/>
      <c r="AG54" s="1242"/>
      <c r="AH54" s="1242"/>
      <c r="AI54" s="1242"/>
      <c r="AJ54" s="1242"/>
      <c r="AK54" s="1242"/>
      <c r="AL54" s="107"/>
      <c r="AU54" s="101"/>
    </row>
    <row r="55" spans="1:55" ht="17.25" customHeight="1" thickBot="1">
      <c r="A55" s="1242" t="s">
        <v>115</v>
      </c>
      <c r="B55" s="1242"/>
      <c r="C55" s="1242"/>
      <c r="D55" s="1242"/>
      <c r="E55" s="1242"/>
      <c r="F55" s="1242"/>
      <c r="G55" s="1242"/>
      <c r="H55" s="1242"/>
      <c r="I55" s="1242"/>
      <c r="J55" s="1242"/>
      <c r="K55" s="1242"/>
      <c r="L55" s="1242"/>
      <c r="M55" s="1242"/>
      <c r="N55" s="1242"/>
      <c r="O55" s="1242"/>
      <c r="P55" s="1242"/>
      <c r="Q55" s="1242"/>
      <c r="R55" s="1242"/>
      <c r="S55" s="1242"/>
      <c r="T55" s="1242"/>
      <c r="U55" s="1242"/>
      <c r="V55" s="1242"/>
      <c r="W55" s="1242"/>
      <c r="X55" s="1242"/>
      <c r="Y55" s="1242"/>
      <c r="Z55" s="1242"/>
      <c r="AA55" s="1242"/>
      <c r="AB55" s="1242" t="s">
        <v>116</v>
      </c>
      <c r="AC55" s="1242"/>
      <c r="AD55" s="1242"/>
      <c r="AE55" s="1242"/>
      <c r="AF55" s="1242"/>
      <c r="AG55" s="1242"/>
      <c r="AH55" s="1242"/>
      <c r="AI55" s="1242"/>
      <c r="AJ55" s="1242"/>
      <c r="AK55" s="1242"/>
      <c r="AL55" s="107"/>
      <c r="AU55" s="101"/>
    </row>
    <row r="56" spans="1:55" s="70" customFormat="1" ht="18" customHeight="1" thickBot="1">
      <c r="A56" s="146" t="s">
        <v>117</v>
      </c>
      <c r="B56" s="147"/>
      <c r="C56" s="147"/>
      <c r="D56" s="147"/>
      <c r="E56" s="147"/>
      <c r="F56" s="147"/>
      <c r="G56" s="147"/>
      <c r="H56" s="147"/>
      <c r="I56" s="147"/>
      <c r="J56" s="147"/>
      <c r="K56" s="147"/>
      <c r="L56" s="147"/>
      <c r="M56" s="148"/>
      <c r="N56" s="149"/>
      <c r="O56" s="150" t="s">
        <v>118</v>
      </c>
      <c r="P56" s="150"/>
      <c r="Q56" s="1329">
        <v>5</v>
      </c>
      <c r="R56" s="1329"/>
      <c r="S56" s="150" t="s">
        <v>119</v>
      </c>
      <c r="T56" s="1329">
        <v>5</v>
      </c>
      <c r="U56" s="1329"/>
      <c r="V56" s="150" t="s">
        <v>120</v>
      </c>
      <c r="W56" s="1238" t="s">
        <v>121</v>
      </c>
      <c r="X56" s="1238"/>
      <c r="Y56" s="150" t="s">
        <v>118</v>
      </c>
      <c r="Z56" s="150"/>
      <c r="AA56" s="1329">
        <v>6</v>
      </c>
      <c r="AB56" s="1329"/>
      <c r="AC56" s="150" t="s">
        <v>119</v>
      </c>
      <c r="AD56" s="1329">
        <v>4</v>
      </c>
      <c r="AE56" s="1329"/>
      <c r="AF56" s="150" t="s">
        <v>120</v>
      </c>
      <c r="AG56" s="150" t="s">
        <v>122</v>
      </c>
      <c r="AH56" s="150">
        <f>IF(Q56&gt;=1,(AA56*12+AD56)-(Q56*12+T56)+1,"")</f>
        <v>12</v>
      </c>
      <c r="AI56" s="1238" t="s">
        <v>123</v>
      </c>
      <c r="AJ56" s="1238"/>
      <c r="AK56" s="151" t="s">
        <v>124</v>
      </c>
      <c r="AL56" s="75"/>
    </row>
    <row r="57" spans="1:55" s="155" customFormat="1" ht="15" customHeight="1">
      <c r="A57" s="152"/>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4"/>
      <c r="AK57" s="107"/>
      <c r="AT57" s="156"/>
    </row>
    <row r="58" spans="1:55" ht="15" customHeight="1">
      <c r="A58" s="56" t="s">
        <v>125</v>
      </c>
      <c r="B58" s="110"/>
      <c r="C58" s="109"/>
      <c r="D58" s="109"/>
      <c r="E58" s="109"/>
      <c r="F58" s="109"/>
      <c r="G58" s="109"/>
      <c r="H58" s="109"/>
      <c r="I58" s="109"/>
      <c r="J58" s="109"/>
      <c r="K58" s="109"/>
      <c r="L58" s="109"/>
      <c r="M58" s="109"/>
      <c r="N58" s="109"/>
      <c r="O58" s="109"/>
      <c r="P58" s="109"/>
      <c r="Q58" s="109"/>
      <c r="R58" s="109"/>
      <c r="S58" s="109"/>
      <c r="T58" s="109"/>
      <c r="U58" s="109"/>
      <c r="V58" s="109"/>
      <c r="W58" s="109"/>
      <c r="X58" s="109"/>
      <c r="Y58" s="58"/>
      <c r="Z58" s="109"/>
      <c r="AA58" s="109"/>
      <c r="AB58" s="109"/>
      <c r="AC58" s="109"/>
      <c r="AD58" s="109"/>
      <c r="AE58" s="109"/>
      <c r="AF58" s="109"/>
      <c r="AG58" s="109"/>
      <c r="AH58" s="109"/>
      <c r="AI58" s="109"/>
      <c r="AJ58" s="59"/>
      <c r="AK58" s="107"/>
      <c r="AT58" s="101"/>
    </row>
    <row r="59" spans="1:55" ht="6" customHeight="1">
      <c r="A59" s="56"/>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T59" s="101"/>
    </row>
    <row r="60" spans="1:55" ht="17.25" customHeight="1">
      <c r="A60" s="1314" t="s">
        <v>126</v>
      </c>
      <c r="B60" s="1242"/>
      <c r="C60" s="1242"/>
      <c r="D60" s="1242"/>
      <c r="E60" s="1242"/>
      <c r="F60" s="1242"/>
      <c r="G60" s="1242"/>
      <c r="H60" s="1242"/>
      <c r="I60" s="1242"/>
      <c r="J60" s="1242"/>
      <c r="K60" s="1242"/>
      <c r="L60" s="1242"/>
      <c r="M60" s="1242"/>
      <c r="N60" s="1242"/>
      <c r="O60" s="1242"/>
      <c r="P60" s="1242"/>
      <c r="Q60" s="1242"/>
      <c r="R60" s="1242"/>
      <c r="S60" s="1242"/>
      <c r="T60" s="1242"/>
      <c r="U60" s="1242"/>
      <c r="V60" s="1242"/>
      <c r="W60" s="1242"/>
      <c r="X60" s="1242"/>
      <c r="Y60" s="1242"/>
      <c r="Z60" s="1242"/>
      <c r="AA60" s="1242"/>
      <c r="AB60" s="1242" t="s">
        <v>127</v>
      </c>
      <c r="AC60" s="1242"/>
      <c r="AD60" s="1242"/>
      <c r="AE60" s="1242"/>
      <c r="AF60" s="1242"/>
      <c r="AG60" s="1242"/>
      <c r="AH60" s="1242"/>
      <c r="AI60" s="1242"/>
      <c r="AJ60" s="1242"/>
      <c r="AK60" s="1242"/>
      <c r="AL60" s="107"/>
      <c r="AU60" s="101"/>
    </row>
    <row r="61" spans="1:55" ht="17.25" customHeight="1">
      <c r="A61" s="1242" t="s">
        <v>128</v>
      </c>
      <c r="B61" s="1242"/>
      <c r="C61" s="1242"/>
      <c r="D61" s="1242"/>
      <c r="E61" s="1242"/>
      <c r="F61" s="1242"/>
      <c r="G61" s="1242"/>
      <c r="H61" s="1242"/>
      <c r="I61" s="1242"/>
      <c r="J61" s="1242"/>
      <c r="K61" s="1242"/>
      <c r="L61" s="1242"/>
      <c r="M61" s="1242"/>
      <c r="N61" s="1242"/>
      <c r="O61" s="1242"/>
      <c r="P61" s="1242"/>
      <c r="Q61" s="1242"/>
      <c r="R61" s="1242"/>
      <c r="S61" s="1242"/>
      <c r="T61" s="1242"/>
      <c r="U61" s="1242"/>
      <c r="V61" s="1242"/>
      <c r="W61" s="1242"/>
      <c r="X61" s="1242"/>
      <c r="Y61" s="1242"/>
      <c r="Z61" s="1242"/>
      <c r="AA61" s="1242"/>
      <c r="AB61" s="1242" t="s">
        <v>129</v>
      </c>
      <c r="AC61" s="1242"/>
      <c r="AD61" s="1242"/>
      <c r="AE61" s="1242"/>
      <c r="AF61" s="1242"/>
      <c r="AG61" s="1242"/>
      <c r="AH61" s="1242"/>
      <c r="AI61" s="1242"/>
      <c r="AJ61" s="1242"/>
      <c r="AK61" s="1242"/>
      <c r="AL61" s="107"/>
      <c r="AU61" s="101"/>
    </row>
    <row r="62" spans="1:55" ht="27.75" customHeight="1">
      <c r="A62" s="1314" t="s">
        <v>130</v>
      </c>
      <c r="B62" s="1314"/>
      <c r="C62" s="1314"/>
      <c r="D62" s="1314"/>
      <c r="E62" s="1314"/>
      <c r="F62" s="1314"/>
      <c r="G62" s="1314"/>
      <c r="H62" s="1314"/>
      <c r="I62" s="1314"/>
      <c r="J62" s="1314"/>
      <c r="K62" s="1314"/>
      <c r="L62" s="1314"/>
      <c r="M62" s="1314"/>
      <c r="N62" s="1314"/>
      <c r="O62" s="1314"/>
      <c r="P62" s="1314"/>
      <c r="Q62" s="1314"/>
      <c r="R62" s="1314"/>
      <c r="S62" s="1314"/>
      <c r="T62" s="1314"/>
      <c r="U62" s="1314"/>
      <c r="V62" s="1314"/>
      <c r="W62" s="1314"/>
      <c r="X62" s="1314"/>
      <c r="Y62" s="1314"/>
      <c r="Z62" s="1314"/>
      <c r="AA62" s="1314"/>
      <c r="AB62" s="1242" t="s">
        <v>131</v>
      </c>
      <c r="AC62" s="1242"/>
      <c r="AD62" s="1242"/>
      <c r="AE62" s="1242"/>
      <c r="AF62" s="1242"/>
      <c r="AG62" s="1242"/>
      <c r="AH62" s="1242"/>
      <c r="AI62" s="1242"/>
      <c r="AJ62" s="1242"/>
      <c r="AK62" s="1242"/>
      <c r="AL62" s="107"/>
      <c r="AU62" s="101"/>
    </row>
    <row r="63" spans="1:55" ht="24" customHeight="1" thickBot="1">
      <c r="A63" s="158" t="s">
        <v>132</v>
      </c>
      <c r="B63" s="159" t="s">
        <v>133</v>
      </c>
      <c r="C63" s="159"/>
      <c r="D63" s="159"/>
      <c r="E63" s="159"/>
      <c r="F63" s="159"/>
      <c r="G63" s="159"/>
      <c r="H63" s="159"/>
      <c r="I63" s="159"/>
      <c r="J63" s="159"/>
      <c r="K63" s="159"/>
      <c r="L63" s="160"/>
      <c r="M63" s="160"/>
      <c r="N63" s="159"/>
      <c r="O63" s="159"/>
      <c r="P63" s="161"/>
      <c r="Q63" s="161"/>
      <c r="R63" s="162"/>
      <c r="S63" s="1321" t="s">
        <v>134</v>
      </c>
      <c r="T63" s="1322"/>
      <c r="U63" s="1322"/>
      <c r="V63" s="1322"/>
      <c r="W63" s="1322"/>
      <c r="X63" s="1323"/>
      <c r="Y63" s="1324" t="s">
        <v>135</v>
      </c>
      <c r="Z63" s="1325"/>
      <c r="AA63" s="1325"/>
      <c r="AB63" s="1325"/>
      <c r="AC63" s="1325"/>
      <c r="AD63" s="1326"/>
      <c r="AE63" s="1324" t="s">
        <v>136</v>
      </c>
      <c r="AF63" s="1325"/>
      <c r="AG63" s="1325"/>
      <c r="AH63" s="1325"/>
      <c r="AI63" s="1325"/>
      <c r="AJ63" s="1326"/>
      <c r="AL63" s="163"/>
      <c r="AM63" s="164"/>
      <c r="AU63" s="101"/>
    </row>
    <row r="64" spans="1:55" ht="22.5" customHeight="1" thickBot="1">
      <c r="A64" s="1304"/>
      <c r="B64" s="1305" t="s">
        <v>137</v>
      </c>
      <c r="C64" s="1306"/>
      <c r="D64" s="1306"/>
      <c r="E64" s="1306"/>
      <c r="F64" s="1306"/>
      <c r="G64" s="1306"/>
      <c r="H64" s="1306"/>
      <c r="I64" s="1306"/>
      <c r="J64" s="1306"/>
      <c r="K64" s="1306"/>
      <c r="L64" s="1306"/>
      <c r="M64" s="1306"/>
      <c r="N64" s="1306"/>
      <c r="O64" s="1306"/>
      <c r="P64" s="1306"/>
      <c r="Q64" s="1306"/>
      <c r="R64" s="1307"/>
      <c r="S64" s="1308">
        <f>S66*255000*12</f>
        <v>18360000</v>
      </c>
      <c r="T64" s="1309"/>
      <c r="U64" s="1309"/>
      <c r="V64" s="1309"/>
      <c r="W64" s="1310"/>
      <c r="X64" s="936" t="s">
        <v>138</v>
      </c>
      <c r="Y64" s="1308">
        <v>72240000</v>
      </c>
      <c r="Z64" s="1309"/>
      <c r="AA64" s="1309"/>
      <c r="AB64" s="1309"/>
      <c r="AC64" s="1310"/>
      <c r="AD64" s="937" t="s">
        <v>138</v>
      </c>
      <c r="AE64" s="1308">
        <f>AE66*275000*12</f>
        <v>108900000</v>
      </c>
      <c r="AF64" s="1309"/>
      <c r="AG64" s="1309"/>
      <c r="AH64" s="1309"/>
      <c r="AI64" s="1310"/>
      <c r="AJ64" s="165" t="s">
        <v>88</v>
      </c>
      <c r="AM64" s="163"/>
      <c r="AN64" s="928"/>
      <c r="AO64" s="928"/>
      <c r="AP64" s="928"/>
      <c r="AQ64" s="928"/>
      <c r="AR64" s="928"/>
      <c r="AS64" s="928"/>
      <c r="AT64" s="929"/>
      <c r="AU64" s="928"/>
      <c r="AV64" s="928"/>
      <c r="AW64" s="928"/>
      <c r="AX64" s="928"/>
      <c r="AY64" s="928"/>
      <c r="AZ64" s="928"/>
      <c r="BA64" s="136"/>
      <c r="BB64" s="136"/>
      <c r="BC64" s="136"/>
    </row>
    <row r="65" spans="1:55" ht="22.5" customHeight="1" thickBot="1">
      <c r="A65" s="1304"/>
      <c r="B65" s="166" t="s">
        <v>139</v>
      </c>
      <c r="C65" s="167"/>
      <c r="D65" s="167"/>
      <c r="E65" s="167"/>
      <c r="F65" s="167"/>
      <c r="G65" s="167"/>
      <c r="H65" s="167"/>
      <c r="I65" s="167"/>
      <c r="J65" s="167"/>
      <c r="K65" s="167"/>
      <c r="L65" s="168"/>
      <c r="M65" s="168"/>
      <c r="N65" s="168"/>
      <c r="O65" s="168"/>
      <c r="P65" s="168"/>
      <c r="Q65" s="168"/>
      <c r="R65" s="169"/>
      <c r="S65" s="1311">
        <f>S66*12</f>
        <v>72</v>
      </c>
      <c r="T65" s="1312"/>
      <c r="U65" s="1312"/>
      <c r="V65" s="1312"/>
      <c r="W65" s="1313"/>
      <c r="X65" s="938" t="s">
        <v>140</v>
      </c>
      <c r="Y65" s="1311">
        <f>Y66*12</f>
        <v>336</v>
      </c>
      <c r="Z65" s="1312"/>
      <c r="AA65" s="1312"/>
      <c r="AB65" s="1312"/>
      <c r="AC65" s="1313"/>
      <c r="AD65" s="939" t="s">
        <v>140</v>
      </c>
      <c r="AE65" s="1311">
        <f>AE66*12</f>
        <v>396</v>
      </c>
      <c r="AF65" s="1312"/>
      <c r="AG65" s="1312"/>
      <c r="AH65" s="1312"/>
      <c r="AI65" s="1313"/>
      <c r="AJ65" s="171" t="s">
        <v>141</v>
      </c>
      <c r="AM65" s="163"/>
      <c r="AN65" s="928"/>
      <c r="AO65" s="928"/>
      <c r="AP65" s="928"/>
      <c r="AQ65" s="928"/>
      <c r="AR65" s="928"/>
      <c r="AS65" s="928"/>
      <c r="AT65" s="929"/>
      <c r="AU65" s="928"/>
      <c r="AV65" s="928"/>
      <c r="AW65" s="928"/>
      <c r="AX65" s="928"/>
      <c r="AY65" s="928"/>
      <c r="AZ65" s="928"/>
      <c r="BA65" s="136"/>
      <c r="BB65" s="136"/>
      <c r="BC65" s="136"/>
    </row>
    <row r="66" spans="1:55" ht="22.5" customHeight="1" thickBot="1">
      <c r="A66" s="1304"/>
      <c r="B66" s="172" t="s">
        <v>142</v>
      </c>
      <c r="C66" s="173"/>
      <c r="D66" s="173"/>
      <c r="E66" s="173"/>
      <c r="F66" s="173"/>
      <c r="G66" s="173"/>
      <c r="H66" s="173"/>
      <c r="I66" s="173"/>
      <c r="J66" s="173"/>
      <c r="K66" s="173"/>
      <c r="L66" s="174"/>
      <c r="M66" s="174"/>
      <c r="N66" s="174"/>
      <c r="O66" s="174"/>
      <c r="P66" s="174"/>
      <c r="Q66" s="174"/>
      <c r="R66" s="174"/>
      <c r="S66" s="1315">
        <v>6</v>
      </c>
      <c r="T66" s="1316"/>
      <c r="U66" s="1316"/>
      <c r="V66" s="1316"/>
      <c r="W66" s="1317"/>
      <c r="X66" s="938" t="s">
        <v>140</v>
      </c>
      <c r="Y66" s="1315">
        <v>28</v>
      </c>
      <c r="Z66" s="1316"/>
      <c r="AA66" s="1316"/>
      <c r="AB66" s="1316"/>
      <c r="AC66" s="1317"/>
      <c r="AD66" s="939" t="s">
        <v>140</v>
      </c>
      <c r="AE66" s="1315">
        <v>33</v>
      </c>
      <c r="AF66" s="1316"/>
      <c r="AG66" s="1316"/>
      <c r="AH66" s="1316"/>
      <c r="AI66" s="1317"/>
      <c r="AJ66" s="171" t="s">
        <v>141</v>
      </c>
      <c r="AM66" s="163"/>
      <c r="AN66" s="1385" t="s">
        <v>568</v>
      </c>
      <c r="AO66" s="1385" t="s">
        <v>569</v>
      </c>
      <c r="AP66" s="1434" t="s">
        <v>144</v>
      </c>
      <c r="AQ66" s="1434" t="s">
        <v>145</v>
      </c>
      <c r="AR66" s="1434" t="s">
        <v>146</v>
      </c>
      <c r="AS66" s="1434" t="s">
        <v>147</v>
      </c>
      <c r="AT66" s="1435" t="s">
        <v>148</v>
      </c>
      <c r="AU66" s="1434" t="s">
        <v>149</v>
      </c>
      <c r="AV66" s="1434" t="s">
        <v>150</v>
      </c>
      <c r="AW66" s="1434"/>
      <c r="AX66" s="1434"/>
      <c r="AY66" s="1434"/>
      <c r="AZ66" s="1434"/>
      <c r="BA66" s="1434"/>
      <c r="BB66" s="1434"/>
      <c r="BC66" s="1434"/>
    </row>
    <row r="67" spans="1:55" ht="22.5" customHeight="1" thickBot="1">
      <c r="A67" s="1304"/>
      <c r="B67" s="172" t="s">
        <v>143</v>
      </c>
      <c r="C67" s="175"/>
      <c r="D67" s="175"/>
      <c r="E67" s="175"/>
      <c r="F67" s="175"/>
      <c r="G67" s="175"/>
      <c r="H67" s="175"/>
      <c r="I67" s="175"/>
      <c r="J67" s="175"/>
      <c r="K67" s="175"/>
      <c r="L67" s="176"/>
      <c r="M67" s="176"/>
      <c r="N67" s="176"/>
      <c r="O67" s="176"/>
      <c r="P67" s="176"/>
      <c r="Q67" s="176"/>
      <c r="R67" s="176"/>
      <c r="S67" s="1318">
        <f>IFERROR(ROUND(S64/S65,),"")</f>
        <v>255000</v>
      </c>
      <c r="T67" s="1319"/>
      <c r="U67" s="1319"/>
      <c r="V67" s="1319"/>
      <c r="W67" s="1320"/>
      <c r="X67" s="170" t="s">
        <v>88</v>
      </c>
      <c r="Y67" s="1318">
        <f>IFERROR(ROUND(Y64/Y65,),"")</f>
        <v>215000</v>
      </c>
      <c r="Z67" s="1319"/>
      <c r="AA67" s="1319"/>
      <c r="AB67" s="1319"/>
      <c r="AC67" s="1320"/>
      <c r="AD67" s="170" t="s">
        <v>88</v>
      </c>
      <c r="AE67" s="1318">
        <f>IFERROR(ROUND(AE64/AE65,),"")</f>
        <v>275000</v>
      </c>
      <c r="AF67" s="1319"/>
      <c r="AG67" s="1319"/>
      <c r="AH67" s="1319"/>
      <c r="AI67" s="1320"/>
      <c r="AJ67" s="171" t="s">
        <v>88</v>
      </c>
      <c r="AN67" s="1386"/>
      <c r="AO67" s="1386"/>
      <c r="AP67" s="1434"/>
      <c r="AQ67" s="1434"/>
      <c r="AR67" s="1434"/>
      <c r="AS67" s="1434"/>
      <c r="AT67" s="1435"/>
      <c r="AU67" s="1434"/>
      <c r="AV67" s="1434"/>
      <c r="AW67" s="1434"/>
      <c r="AX67" s="1434"/>
      <c r="AY67" s="1434"/>
      <c r="AZ67" s="1434"/>
      <c r="BA67" s="1434"/>
      <c r="BB67" s="1434"/>
      <c r="BC67" s="1434"/>
    </row>
    <row r="68" spans="1:55" ht="18" customHeight="1">
      <c r="A68" s="1304"/>
      <c r="B68" s="1327" t="s">
        <v>151</v>
      </c>
      <c r="C68" s="1328"/>
      <c r="D68" s="1328"/>
      <c r="E68" s="1328"/>
      <c r="F68" s="1328"/>
      <c r="G68" s="1328"/>
      <c r="H68" s="1328"/>
      <c r="I68" s="1328"/>
      <c r="J68" s="1328"/>
      <c r="K68" s="177"/>
      <c r="L68" s="178" t="s">
        <v>152</v>
      </c>
      <c r="M68" s="179"/>
      <c r="N68" s="179"/>
      <c r="O68" s="179"/>
      <c r="P68" s="179"/>
      <c r="Q68" s="179"/>
      <c r="R68" s="179"/>
      <c r="S68" s="1288">
        <f>CEILING(AP68,1)</f>
        <v>0</v>
      </c>
      <c r="T68" s="1289"/>
      <c r="U68" s="1289"/>
      <c r="V68" s="1289"/>
      <c r="W68" s="1289"/>
      <c r="X68" s="180" t="s">
        <v>138</v>
      </c>
      <c r="Y68" s="1290"/>
      <c r="Z68" s="1291"/>
      <c r="AA68" s="1291"/>
      <c r="AB68" s="1291"/>
      <c r="AC68" s="1291"/>
      <c r="AD68" s="1292"/>
      <c r="AE68" s="1293"/>
      <c r="AF68" s="1294"/>
      <c r="AG68" s="1294"/>
      <c r="AH68" s="1294"/>
      <c r="AI68" s="1294"/>
      <c r="AJ68" s="1295"/>
      <c r="AN68" s="912" t="s">
        <v>153</v>
      </c>
      <c r="AO68" s="912" t="s">
        <v>154</v>
      </c>
      <c r="AP68" s="968">
        <f>IFERROR(#REF!/(S66*12),0)</f>
        <v>0</v>
      </c>
      <c r="AQ68" s="969"/>
      <c r="AR68" s="968"/>
      <c r="AS68" s="970"/>
      <c r="AT68" s="940"/>
      <c r="AU68" s="970"/>
      <c r="AV68" s="913" t="s">
        <v>155</v>
      </c>
      <c r="AW68" s="911"/>
      <c r="AX68" s="911"/>
      <c r="AY68" s="911"/>
      <c r="AZ68" s="911"/>
      <c r="BA68" s="140"/>
      <c r="BB68" s="140"/>
      <c r="BC68" s="925"/>
    </row>
    <row r="69" spans="1:55" ht="18" customHeight="1" thickBot="1">
      <c r="A69" s="1304"/>
      <c r="B69" s="1214"/>
      <c r="C69" s="1176"/>
      <c r="D69" s="1176"/>
      <c r="E69" s="1176"/>
      <c r="F69" s="1176"/>
      <c r="G69" s="1176"/>
      <c r="H69" s="1176"/>
      <c r="I69" s="1176"/>
      <c r="J69" s="1176"/>
      <c r="K69" s="181"/>
      <c r="L69" s="173"/>
      <c r="M69" s="182" t="s">
        <v>156</v>
      </c>
      <c r="N69" s="1284">
        <f>T69</f>
        <v>0</v>
      </c>
      <c r="O69" s="1284"/>
      <c r="P69" s="1284"/>
      <c r="Q69" s="182" t="s">
        <v>138</v>
      </c>
      <c r="R69" s="183" t="s">
        <v>157</v>
      </c>
      <c r="S69" s="184" t="s">
        <v>156</v>
      </c>
      <c r="T69" s="1287">
        <f>S66*S68*12</f>
        <v>0</v>
      </c>
      <c r="U69" s="1287"/>
      <c r="V69" s="1287"/>
      <c r="W69" s="185" t="s">
        <v>138</v>
      </c>
      <c r="X69" s="186" t="s">
        <v>157</v>
      </c>
      <c r="Y69" s="1290"/>
      <c r="Z69" s="1291"/>
      <c r="AA69" s="1291"/>
      <c r="AB69" s="1291"/>
      <c r="AC69" s="1291"/>
      <c r="AD69" s="1292"/>
      <c r="AE69" s="1293"/>
      <c r="AF69" s="1294"/>
      <c r="AG69" s="1294"/>
      <c r="AH69" s="1294"/>
      <c r="AI69" s="1294"/>
      <c r="AJ69" s="1295"/>
      <c r="AN69" s="914"/>
      <c r="AO69" s="915" t="s">
        <v>158</v>
      </c>
      <c r="AP69" s="971">
        <f>W29</f>
        <v>3101000</v>
      </c>
      <c r="AQ69" s="972"/>
      <c r="AR69" s="971"/>
      <c r="AS69" s="967">
        <f>SUM(AP69:AR69)</f>
        <v>3101000</v>
      </c>
      <c r="AT69" s="941">
        <f>AS69-S66*S68*12</f>
        <v>3101000</v>
      </c>
      <c r="AU69" s="973" t="s">
        <v>159</v>
      </c>
      <c r="AV69" s="916"/>
      <c r="AW69" s="917"/>
      <c r="AX69" s="917"/>
      <c r="AY69" s="917"/>
      <c r="AZ69" s="917"/>
      <c r="BA69" s="600"/>
      <c r="BB69" s="600"/>
      <c r="BC69" s="926"/>
    </row>
    <row r="70" spans="1:55" ht="18" customHeight="1" thickBot="1">
      <c r="A70" s="1304"/>
      <c r="B70" s="1214"/>
      <c r="C70" s="1176"/>
      <c r="D70" s="1176"/>
      <c r="E70" s="1176"/>
      <c r="F70" s="1176"/>
      <c r="G70" s="1176"/>
      <c r="H70" s="1176"/>
      <c r="I70" s="1176"/>
      <c r="J70" s="1176"/>
      <c r="K70" s="177"/>
      <c r="L70" s="178" t="s">
        <v>160</v>
      </c>
      <c r="M70" s="179"/>
      <c r="N70" s="179"/>
      <c r="O70" s="179"/>
      <c r="P70" s="179"/>
      <c r="Q70" s="179"/>
      <c r="R70" s="179"/>
      <c r="S70" s="1296" t="e">
        <f>IF((CEILING(AP71,1)-AP71)-2*(CEILING(AQ71,1)-AQ71)&gt;=0,CEILING(AP71,1),CEILING(AP71+AU72/S66/12,1))</f>
        <v>#DIV/0!</v>
      </c>
      <c r="T70" s="1297"/>
      <c r="U70" s="1297"/>
      <c r="V70" s="1297"/>
      <c r="W70" s="1297"/>
      <c r="X70" s="187" t="s">
        <v>138</v>
      </c>
      <c r="Y70" s="1296" t="e">
        <f>IF((CEILING(AP71,1)-AP71)-2*(CEILING(AQ71,1)-AQ71)&gt;=0,CEILING(AQ71,1),FLOOR(AQ71,1))</f>
        <v>#DIV/0!</v>
      </c>
      <c r="Z70" s="1297"/>
      <c r="AA70" s="1297"/>
      <c r="AB70" s="1297"/>
      <c r="AC70" s="1297"/>
      <c r="AD70" s="187" t="s">
        <v>138</v>
      </c>
      <c r="AE70" s="1298"/>
      <c r="AF70" s="1299"/>
      <c r="AG70" s="1299"/>
      <c r="AH70" s="1299"/>
      <c r="AI70" s="1299"/>
      <c r="AJ70" s="1300"/>
      <c r="AN70" s="912" t="s">
        <v>161</v>
      </c>
      <c r="AO70" s="918" t="s">
        <v>162</v>
      </c>
      <c r="AP70" s="974"/>
      <c r="AQ70" s="975"/>
      <c r="AR70" s="976"/>
      <c r="AS70" s="970"/>
      <c r="AT70" s="940"/>
      <c r="AU70" s="970"/>
      <c r="AV70" s="913" t="s">
        <v>163</v>
      </c>
      <c r="AW70" s="923" t="e">
        <f>AP70/AQ70</f>
        <v>#DIV/0!</v>
      </c>
      <c r="AX70" s="1422" t="s">
        <v>566</v>
      </c>
      <c r="AY70" s="1422"/>
      <c r="AZ70" s="1422"/>
      <c r="BA70" s="1422"/>
      <c r="BB70" s="1422"/>
      <c r="BC70" s="1423"/>
    </row>
    <row r="71" spans="1:55" ht="18" customHeight="1">
      <c r="A71" s="1304"/>
      <c r="B71" s="1214"/>
      <c r="C71" s="1176"/>
      <c r="D71" s="1176"/>
      <c r="E71" s="1176"/>
      <c r="F71" s="1176"/>
      <c r="G71" s="1176"/>
      <c r="H71" s="1176"/>
      <c r="I71" s="1176"/>
      <c r="J71" s="1176"/>
      <c r="K71" s="181"/>
      <c r="L71" s="173"/>
      <c r="M71" s="182" t="s">
        <v>156</v>
      </c>
      <c r="N71" s="1284" t="e">
        <f>SUM(T71,Z71)</f>
        <v>#DIV/0!</v>
      </c>
      <c r="O71" s="1284"/>
      <c r="P71" s="1284"/>
      <c r="Q71" s="182" t="s">
        <v>138</v>
      </c>
      <c r="R71" s="183" t="s">
        <v>157</v>
      </c>
      <c r="S71" s="188" t="s">
        <v>156</v>
      </c>
      <c r="T71" s="1284" t="e">
        <f>S66*S70*12</f>
        <v>#DIV/0!</v>
      </c>
      <c r="U71" s="1284"/>
      <c r="V71" s="1284"/>
      <c r="W71" s="182" t="s">
        <v>138</v>
      </c>
      <c r="X71" s="189" t="s">
        <v>157</v>
      </c>
      <c r="Y71" s="188" t="s">
        <v>156</v>
      </c>
      <c r="Z71" s="1284" t="e">
        <f>Y66*Y70*12</f>
        <v>#DIV/0!</v>
      </c>
      <c r="AA71" s="1284"/>
      <c r="AB71" s="1284"/>
      <c r="AC71" s="182" t="s">
        <v>138</v>
      </c>
      <c r="AD71" s="189" t="s">
        <v>157</v>
      </c>
      <c r="AE71" s="1301"/>
      <c r="AF71" s="1302"/>
      <c r="AG71" s="1302"/>
      <c r="AH71" s="1302"/>
      <c r="AI71" s="1302"/>
      <c r="AJ71" s="1303"/>
      <c r="AN71" s="919"/>
      <c r="AO71" s="920" t="s">
        <v>154</v>
      </c>
      <c r="AP71" s="977" t="e">
        <f>W29/((S66+Y66/AW70)*12)</f>
        <v>#DIV/0!</v>
      </c>
      <c r="AQ71" s="978" t="e">
        <f>W29/((S66*AW70+Y66)*12)</f>
        <v>#DIV/0!</v>
      </c>
      <c r="AR71" s="977"/>
      <c r="AS71" s="979"/>
      <c r="AT71" s="942"/>
      <c r="AU71" s="979"/>
      <c r="AV71" s="921"/>
      <c r="AW71" s="927"/>
      <c r="AX71" s="1424"/>
      <c r="AY71" s="1424"/>
      <c r="AZ71" s="1424"/>
      <c r="BA71" s="1424"/>
      <c r="BB71" s="1424"/>
      <c r="BC71" s="1425"/>
    </row>
    <row r="72" spans="1:55" ht="18" customHeight="1" thickBot="1">
      <c r="A72" s="1304"/>
      <c r="B72" s="1214"/>
      <c r="C72" s="1176"/>
      <c r="D72" s="1176"/>
      <c r="E72" s="1176"/>
      <c r="F72" s="1176"/>
      <c r="G72" s="1176"/>
      <c r="H72" s="1176"/>
      <c r="I72" s="1176"/>
      <c r="J72" s="1176"/>
      <c r="K72" s="190"/>
      <c r="L72" s="178" t="s">
        <v>164</v>
      </c>
      <c r="M72" s="179"/>
      <c r="N72" s="179"/>
      <c r="O72" s="179"/>
      <c r="P72" s="179"/>
      <c r="Q72" s="179"/>
      <c r="R72" s="179"/>
      <c r="S72" s="1285">
        <f>IF((CEILING(AP74,1)-AP74)-2*(CEILING(AQ74,1)-AQ74)&gt;=0,CEILING(AP74,1),CEILING(AP74+(AU74+AU75)/S66/12,1))</f>
        <v>5822</v>
      </c>
      <c r="T72" s="1286"/>
      <c r="U72" s="1286"/>
      <c r="V72" s="1286"/>
      <c r="W72" s="1286"/>
      <c r="X72" s="965" t="s">
        <v>138</v>
      </c>
      <c r="Y72" s="1285">
        <f>IF((CEILING(AP74,1)-AP74)-2*(CEILING(AQ74,1)-AQ74)&gt;=0,CEILING(AQ74,1),FLOOR(AQ74,1))</f>
        <v>5238</v>
      </c>
      <c r="Z72" s="1286"/>
      <c r="AA72" s="1286"/>
      <c r="AB72" s="1286"/>
      <c r="AC72" s="1286"/>
      <c r="AD72" s="965" t="s">
        <v>138</v>
      </c>
      <c r="AE72" s="1286">
        <f>IF(Y72-2*(CEILING(AR74,1))&gt;=0,CEILING(AR74,1),FLOOR(AR74,1))</f>
        <v>2329</v>
      </c>
      <c r="AF72" s="1286"/>
      <c r="AG72" s="1286"/>
      <c r="AH72" s="1286"/>
      <c r="AI72" s="1286"/>
      <c r="AJ72" s="191" t="s">
        <v>138</v>
      </c>
      <c r="AN72" s="914"/>
      <c r="AO72" s="914" t="s">
        <v>158</v>
      </c>
      <c r="AP72" s="980" t="e">
        <f>W29/(1+Y66/S66/AW70)</f>
        <v>#DIV/0!</v>
      </c>
      <c r="AQ72" s="981" t="e">
        <f>W29/(S66/Y66*AW70+1)</f>
        <v>#DIV/0!</v>
      </c>
      <c r="AR72" s="980"/>
      <c r="AS72" s="967" t="e">
        <f>SUM(AP72:AR72)</f>
        <v>#DIV/0!</v>
      </c>
      <c r="AT72" s="941" t="e">
        <f>AS72-S66*S70*12-Y66*Y70*12</f>
        <v>#DIV/0!</v>
      </c>
      <c r="AU72" s="982" t="e">
        <f>IF((CEILING(AP71,1)-AP71)-2*(CEILING(AQ71,1)-AQ71)&gt;=0,0,(AQ71-FLOOR(AQ71,1))*Y66*12)</f>
        <v>#DIV/0!</v>
      </c>
      <c r="AV72" s="916"/>
      <c r="AW72" s="924"/>
      <c r="AX72" s="1426"/>
      <c r="AY72" s="1426"/>
      <c r="AZ72" s="1426"/>
      <c r="BA72" s="1426"/>
      <c r="BB72" s="1426"/>
      <c r="BC72" s="1427"/>
    </row>
    <row r="73" spans="1:55" ht="18" customHeight="1" thickBot="1">
      <c r="A73" s="192"/>
      <c r="B73" s="1214"/>
      <c r="C73" s="1176"/>
      <c r="D73" s="1176"/>
      <c r="E73" s="1176"/>
      <c r="F73" s="1176"/>
      <c r="G73" s="1176"/>
      <c r="H73" s="1176"/>
      <c r="I73" s="1176"/>
      <c r="J73" s="1176"/>
      <c r="K73" s="181"/>
      <c r="L73" s="175"/>
      <c r="M73" s="185" t="s">
        <v>156</v>
      </c>
      <c r="N73" s="1287">
        <f>SUM(T73,Z73,AF73)</f>
        <v>3101436</v>
      </c>
      <c r="O73" s="1287"/>
      <c r="P73" s="1287"/>
      <c r="Q73" s="185" t="s">
        <v>138</v>
      </c>
      <c r="R73" s="193" t="s">
        <v>157</v>
      </c>
      <c r="S73" s="184" t="s">
        <v>156</v>
      </c>
      <c r="T73" s="1287">
        <f>S66*S72*12</f>
        <v>419184</v>
      </c>
      <c r="U73" s="1287"/>
      <c r="V73" s="1287"/>
      <c r="W73" s="185" t="s">
        <v>138</v>
      </c>
      <c r="X73" s="189" t="s">
        <v>157</v>
      </c>
      <c r="Y73" s="184" t="s">
        <v>156</v>
      </c>
      <c r="Z73" s="1287">
        <f>Y66*Y72*12</f>
        <v>1759968</v>
      </c>
      <c r="AA73" s="1287"/>
      <c r="AB73" s="1287"/>
      <c r="AC73" s="185" t="s">
        <v>138</v>
      </c>
      <c r="AD73" s="189" t="s">
        <v>157</v>
      </c>
      <c r="AE73" s="185" t="s">
        <v>156</v>
      </c>
      <c r="AF73" s="1287">
        <f>AE66*AE72*12</f>
        <v>922284</v>
      </c>
      <c r="AG73" s="1287"/>
      <c r="AH73" s="1287"/>
      <c r="AI73" s="185" t="s">
        <v>138</v>
      </c>
      <c r="AJ73" s="194" t="s">
        <v>157</v>
      </c>
      <c r="AN73" s="912" t="s">
        <v>165</v>
      </c>
      <c r="AO73" s="921" t="s">
        <v>162</v>
      </c>
      <c r="AP73" s="974">
        <v>1</v>
      </c>
      <c r="AQ73" s="983">
        <v>0.9</v>
      </c>
      <c r="AR73" s="984">
        <v>0.4</v>
      </c>
      <c r="AS73" s="979"/>
      <c r="AT73" s="942"/>
      <c r="AU73" s="979"/>
      <c r="AV73" s="913" t="s">
        <v>163</v>
      </c>
      <c r="AW73" s="923">
        <f>AP73/AQ73</f>
        <v>1.1111111111111112</v>
      </c>
      <c r="AX73" s="1428" t="s">
        <v>567</v>
      </c>
      <c r="AY73" s="1428"/>
      <c r="AZ73" s="1428"/>
      <c r="BA73" s="1428"/>
      <c r="BB73" s="1428"/>
      <c r="BC73" s="1429"/>
    </row>
    <row r="74" spans="1:55" ht="18" customHeight="1" thickBot="1">
      <c r="A74" s="192"/>
      <c r="B74" s="1214"/>
      <c r="C74" s="1176"/>
      <c r="D74" s="1176"/>
      <c r="E74" s="1176"/>
      <c r="F74" s="1176"/>
      <c r="G74" s="1176"/>
      <c r="H74" s="1176"/>
      <c r="I74" s="1176"/>
      <c r="J74" s="1176"/>
      <c r="K74" s="190"/>
      <c r="L74" s="178" t="s">
        <v>166</v>
      </c>
      <c r="M74" s="179"/>
      <c r="N74" s="179"/>
      <c r="O74" s="179"/>
      <c r="P74" s="179"/>
      <c r="Q74" s="179"/>
      <c r="R74" s="179"/>
      <c r="S74" s="1280"/>
      <c r="T74" s="1281"/>
      <c r="U74" s="1281"/>
      <c r="V74" s="1281"/>
      <c r="W74" s="1282"/>
      <c r="X74" s="175" t="s">
        <v>138</v>
      </c>
      <c r="Y74" s="1280"/>
      <c r="Z74" s="1281"/>
      <c r="AA74" s="1281"/>
      <c r="AB74" s="1281"/>
      <c r="AC74" s="1282"/>
      <c r="AD74" s="195" t="s">
        <v>138</v>
      </c>
      <c r="AE74" s="1280"/>
      <c r="AF74" s="1281"/>
      <c r="AG74" s="1281"/>
      <c r="AH74" s="1281"/>
      <c r="AI74" s="1282"/>
      <c r="AJ74" s="196" t="s">
        <v>138</v>
      </c>
      <c r="AN74" s="919"/>
      <c r="AO74" s="922" t="s">
        <v>154</v>
      </c>
      <c r="AP74" s="977">
        <f>W29/((S66+Y66/AW73+AE66/AW75)*12)</f>
        <v>5820.195195195196</v>
      </c>
      <c r="AQ74" s="978">
        <f>W29/((S66*AW73+Y66+AE66/AW74)*12)</f>
        <v>5238.1756756756758</v>
      </c>
      <c r="AR74" s="977">
        <f>W29/((S66*AW75+Y66*AW74+AE66)*12)</f>
        <v>2328.0780780780779</v>
      </c>
      <c r="AS74" s="979"/>
      <c r="AT74" s="942"/>
      <c r="AU74" s="943">
        <f>IF((CEILING(AP74,1)-AP74)-2*(CEILING(AQ74,1)-AQ74)&gt;=0,0,(AQ74-FLOOR(AQ74,1))*Y66*12)</f>
        <v>59.027027027084841</v>
      </c>
      <c r="AV74" s="921" t="s">
        <v>167</v>
      </c>
      <c r="AW74" s="927">
        <f>AQ73/AR73</f>
        <v>2.25</v>
      </c>
      <c r="AX74" s="1430"/>
      <c r="AY74" s="1430"/>
      <c r="AZ74" s="1430"/>
      <c r="BA74" s="1430"/>
      <c r="BB74" s="1430"/>
      <c r="BC74" s="1431"/>
    </row>
    <row r="75" spans="1:55" ht="18" customHeight="1" thickBot="1">
      <c r="A75" s="192"/>
      <c r="B75" s="1215"/>
      <c r="C75" s="1216"/>
      <c r="D75" s="1216"/>
      <c r="E75" s="1216"/>
      <c r="F75" s="1216"/>
      <c r="G75" s="1216"/>
      <c r="H75" s="1216"/>
      <c r="I75" s="1176"/>
      <c r="J75" s="1176"/>
      <c r="K75" s="197"/>
      <c r="L75" s="175"/>
      <c r="M75" s="198" t="s">
        <v>156</v>
      </c>
      <c r="N75" s="1283">
        <f>SUM(T75,Z75,AF75)</f>
        <v>0</v>
      </c>
      <c r="O75" s="1283"/>
      <c r="P75" s="1283"/>
      <c r="Q75" s="198" t="s">
        <v>138</v>
      </c>
      <c r="R75" s="199" t="s">
        <v>157</v>
      </c>
      <c r="S75" s="200" t="s">
        <v>156</v>
      </c>
      <c r="T75" s="1283">
        <f>S66*S74*12</f>
        <v>0</v>
      </c>
      <c r="U75" s="1283"/>
      <c r="V75" s="1283"/>
      <c r="W75" s="198" t="s">
        <v>138</v>
      </c>
      <c r="X75" s="201" t="s">
        <v>157</v>
      </c>
      <c r="Y75" s="198" t="s">
        <v>156</v>
      </c>
      <c r="Z75" s="1283">
        <f>Y66*Y74*12</f>
        <v>0</v>
      </c>
      <c r="AA75" s="1283"/>
      <c r="AB75" s="1283"/>
      <c r="AC75" s="198" t="s">
        <v>138</v>
      </c>
      <c r="AD75" s="201" t="s">
        <v>157</v>
      </c>
      <c r="AE75" s="198" t="s">
        <v>156</v>
      </c>
      <c r="AF75" s="1283">
        <f>AE66*AE74*12</f>
        <v>0</v>
      </c>
      <c r="AG75" s="1283"/>
      <c r="AH75" s="1283"/>
      <c r="AI75" s="198" t="s">
        <v>138</v>
      </c>
      <c r="AJ75" s="202" t="s">
        <v>157</v>
      </c>
      <c r="AM75" s="70"/>
      <c r="AN75" s="914"/>
      <c r="AO75" s="914" t="s">
        <v>158</v>
      </c>
      <c r="AP75" s="966">
        <f>W29/(1+Y66/S66/AW73+AE66/S66/AW75)</f>
        <v>419054.05405405402</v>
      </c>
      <c r="AQ75" s="967">
        <f>W29/(S66/Y66*AW73+1+AE66/Y66/AW74)</f>
        <v>1760027.027027027</v>
      </c>
      <c r="AR75" s="966">
        <f>W29/(S66/AE66*AW75+Y66/AE66*AW74+1)</f>
        <v>921918.91891891893</v>
      </c>
      <c r="AS75" s="967">
        <f>SUM(AP75:AR75)</f>
        <v>3101000</v>
      </c>
      <c r="AT75" s="941">
        <f>AS75-S66*S72*12-Y66*Y72*12-AE66*AE72*12</f>
        <v>-436</v>
      </c>
      <c r="AU75" s="944">
        <f>IF(Y72-2*(CEILING(AR74,1))&gt;=0,0,(AR74-FLOOR(AR74,1))*AE66*12)</f>
        <v>0</v>
      </c>
      <c r="AV75" s="916" t="s">
        <v>168</v>
      </c>
      <c r="AW75" s="924">
        <f>AP73/AR73</f>
        <v>2.5</v>
      </c>
      <c r="AX75" s="1432"/>
      <c r="AY75" s="1432"/>
      <c r="AZ75" s="1432"/>
      <c r="BA75" s="1432"/>
      <c r="BB75" s="1432"/>
      <c r="BC75" s="1433"/>
    </row>
    <row r="76" spans="1:55" s="70" customFormat="1" ht="18" customHeight="1" thickBot="1">
      <c r="A76" s="203"/>
      <c r="B76" s="204" t="s">
        <v>169</v>
      </c>
      <c r="C76" s="159"/>
      <c r="D76" s="159"/>
      <c r="E76" s="159"/>
      <c r="F76" s="159"/>
      <c r="G76" s="159"/>
      <c r="H76" s="159"/>
      <c r="I76" s="159"/>
      <c r="J76" s="159"/>
      <c r="K76" s="205"/>
      <c r="L76" s="205"/>
      <c r="M76" s="159"/>
      <c r="N76" s="159"/>
      <c r="O76" s="159"/>
      <c r="P76" s="159"/>
      <c r="Q76" s="159"/>
      <c r="R76" s="159"/>
      <c r="S76" s="159"/>
      <c r="T76" s="159"/>
      <c r="U76" s="159"/>
      <c r="V76" s="159"/>
      <c r="W76" s="206"/>
      <c r="X76" s="1273">
        <v>0</v>
      </c>
      <c r="Y76" s="1274"/>
      <c r="Z76" s="207" t="s">
        <v>170</v>
      </c>
      <c r="AA76" s="208"/>
      <c r="AB76" s="208"/>
      <c r="AC76" s="1275"/>
      <c r="AD76" s="1275"/>
      <c r="AE76" s="207"/>
      <c r="AF76" s="207"/>
      <c r="AG76" s="207"/>
      <c r="AH76" s="209"/>
      <c r="AI76" s="210"/>
      <c r="AJ76" s="211"/>
      <c r="AM76" s="212"/>
      <c r="AN76" s="213"/>
      <c r="AO76" s="213"/>
      <c r="AP76" s="213"/>
      <c r="AQ76" s="213"/>
      <c r="AR76" s="214"/>
      <c r="AT76" s="76"/>
    </row>
    <row r="77" spans="1:55" s="70" customFormat="1" ht="16.5" customHeight="1">
      <c r="A77" s="215"/>
      <c r="B77" s="216"/>
      <c r="C77" s="217" t="s">
        <v>171</v>
      </c>
      <c r="D77" s="218"/>
      <c r="E77" s="218"/>
      <c r="F77" s="218"/>
      <c r="G77" s="218"/>
      <c r="H77" s="218"/>
      <c r="I77" s="218"/>
      <c r="J77" s="218"/>
      <c r="K77" s="218"/>
      <c r="L77" s="21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9"/>
      <c r="AL77" s="220"/>
      <c r="AM77" s="212"/>
      <c r="AN77" s="213"/>
      <c r="AO77" s="213"/>
      <c r="AP77" s="213"/>
      <c r="AQ77" s="213"/>
      <c r="AR77" s="214"/>
      <c r="AT77" s="76"/>
    </row>
    <row r="78" spans="1:55" s="70" customFormat="1" ht="15.75" customHeight="1">
      <c r="A78" s="215"/>
      <c r="B78" s="216"/>
      <c r="C78" s="221"/>
      <c r="D78" s="217" t="s">
        <v>172</v>
      </c>
      <c r="E78" s="222"/>
      <c r="F78" s="222"/>
      <c r="G78" s="222"/>
      <c r="H78" s="222"/>
      <c r="I78" s="222"/>
      <c r="J78" s="222"/>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3"/>
      <c r="AJ78" s="219"/>
      <c r="AL78" s="220"/>
      <c r="AM78" s="212"/>
      <c r="AN78" s="213"/>
      <c r="AO78" s="213"/>
      <c r="AP78" s="213"/>
      <c r="AQ78" s="213"/>
      <c r="AR78" s="214"/>
      <c r="AT78" s="76"/>
    </row>
    <row r="79" spans="1:55" s="70" customFormat="1" ht="15.75" customHeight="1">
      <c r="A79" s="215"/>
      <c r="B79" s="216"/>
      <c r="C79" s="224"/>
      <c r="D79" s="217" t="s">
        <v>173</v>
      </c>
      <c r="E79" s="225"/>
      <c r="F79" s="225"/>
      <c r="G79" s="225"/>
      <c r="H79" s="225"/>
      <c r="I79" s="225"/>
      <c r="J79" s="225"/>
      <c r="K79" s="225"/>
      <c r="L79" s="225"/>
      <c r="M79" s="225"/>
      <c r="N79" s="225"/>
      <c r="O79" s="225"/>
      <c r="P79" s="225"/>
      <c r="Q79" s="225"/>
      <c r="R79" s="225"/>
      <c r="S79" s="225"/>
      <c r="T79" s="222"/>
      <c r="U79" s="222"/>
      <c r="V79" s="222"/>
      <c r="W79" s="222"/>
      <c r="X79" s="222"/>
      <c r="Y79" s="222"/>
      <c r="Z79" s="222"/>
      <c r="AA79" s="222"/>
      <c r="AB79" s="222"/>
      <c r="AC79" s="222"/>
      <c r="AD79" s="222"/>
      <c r="AE79" s="222"/>
      <c r="AF79" s="222"/>
      <c r="AG79" s="222"/>
      <c r="AH79" s="222"/>
      <c r="AI79" s="223"/>
      <c r="AJ79" s="219"/>
      <c r="AL79" s="220"/>
      <c r="AM79" s="212"/>
      <c r="AN79" s="213"/>
      <c r="AO79" s="213"/>
      <c r="AP79" s="213"/>
      <c r="AQ79" s="213"/>
      <c r="AR79" s="214"/>
      <c r="AT79" s="76"/>
    </row>
    <row r="80" spans="1:55" s="70" customFormat="1" ht="27" customHeight="1">
      <c r="A80" s="215"/>
      <c r="B80" s="216"/>
      <c r="C80" s="224"/>
      <c r="D80" s="1276" t="s">
        <v>174</v>
      </c>
      <c r="E80" s="1276"/>
      <c r="F80" s="1276"/>
      <c r="G80" s="1276"/>
      <c r="H80" s="1276"/>
      <c r="I80" s="1276"/>
      <c r="J80" s="1276"/>
      <c r="K80" s="1276"/>
      <c r="L80" s="1276"/>
      <c r="M80" s="1276"/>
      <c r="N80" s="1276"/>
      <c r="O80" s="1276"/>
      <c r="P80" s="1276"/>
      <c r="Q80" s="1276"/>
      <c r="R80" s="1276"/>
      <c r="S80" s="1276"/>
      <c r="T80" s="1276"/>
      <c r="U80" s="1276"/>
      <c r="V80" s="1276"/>
      <c r="W80" s="1276"/>
      <c r="X80" s="1276"/>
      <c r="Y80" s="1276"/>
      <c r="Z80" s="1276"/>
      <c r="AA80" s="1276"/>
      <c r="AB80" s="1276"/>
      <c r="AC80" s="1276"/>
      <c r="AD80" s="1276"/>
      <c r="AE80" s="1276"/>
      <c r="AF80" s="1276"/>
      <c r="AG80" s="1276"/>
      <c r="AH80" s="1276"/>
      <c r="AI80" s="1276"/>
      <c r="AJ80" s="219"/>
      <c r="AL80" s="220"/>
      <c r="AM80" s="212"/>
      <c r="AN80" s="213"/>
      <c r="AO80" s="213"/>
      <c r="AP80" s="213"/>
      <c r="AQ80" s="213"/>
      <c r="AR80" s="214"/>
      <c r="AT80" s="76"/>
    </row>
    <row r="81" spans="1:52" s="70" customFormat="1" ht="18" customHeight="1" thickBot="1">
      <c r="A81" s="226"/>
      <c r="B81" s="227"/>
      <c r="C81" s="228"/>
      <c r="D81" s="229" t="s">
        <v>175</v>
      </c>
      <c r="E81" s="230"/>
      <c r="F81" s="1277"/>
      <c r="G81" s="1277"/>
      <c r="H81" s="1277"/>
      <c r="I81" s="1277"/>
      <c r="J81" s="1277"/>
      <c r="K81" s="1277"/>
      <c r="L81" s="1277"/>
      <c r="M81" s="1277"/>
      <c r="N81" s="1277"/>
      <c r="O81" s="1277"/>
      <c r="P81" s="1277"/>
      <c r="Q81" s="1277"/>
      <c r="R81" s="1277"/>
      <c r="S81" s="1277"/>
      <c r="T81" s="1277"/>
      <c r="U81" s="1277"/>
      <c r="V81" s="1277"/>
      <c r="W81" s="1277"/>
      <c r="X81" s="1277"/>
      <c r="Y81" s="1277"/>
      <c r="Z81" s="1277"/>
      <c r="AA81" s="1277"/>
      <c r="AB81" s="1277"/>
      <c r="AC81" s="1277"/>
      <c r="AD81" s="1277"/>
      <c r="AE81" s="1277"/>
      <c r="AF81" s="1277"/>
      <c r="AG81" s="1277"/>
      <c r="AH81" s="1277"/>
      <c r="AI81" s="1277"/>
      <c r="AJ81" s="231" t="s">
        <v>176</v>
      </c>
      <c r="AL81" s="220"/>
    </row>
    <row r="82" spans="1:52" s="70" customFormat="1" ht="18" customHeight="1" thickBot="1">
      <c r="A82" s="72" t="s">
        <v>177</v>
      </c>
      <c r="B82" s="232" t="s">
        <v>178</v>
      </c>
      <c r="C82" s="233"/>
      <c r="D82" s="233"/>
      <c r="E82" s="233"/>
      <c r="F82" s="233"/>
      <c r="G82" s="233"/>
      <c r="H82" s="232"/>
      <c r="I82" s="232"/>
      <c r="J82" s="232"/>
      <c r="K82" s="232"/>
      <c r="L82" s="234"/>
      <c r="M82" s="149"/>
      <c r="N82" s="235" t="s">
        <v>118</v>
      </c>
      <c r="O82" s="150"/>
      <c r="P82" s="1278">
        <v>5</v>
      </c>
      <c r="Q82" s="1278"/>
      <c r="R82" s="150" t="s">
        <v>119</v>
      </c>
      <c r="S82" s="1278">
        <v>5</v>
      </c>
      <c r="T82" s="1278"/>
      <c r="U82" s="150" t="s">
        <v>120</v>
      </c>
      <c r="V82" s="1238" t="s">
        <v>121</v>
      </c>
      <c r="W82" s="1238"/>
      <c r="X82" s="150" t="s">
        <v>118</v>
      </c>
      <c r="Y82" s="150"/>
      <c r="Z82" s="1278">
        <v>6</v>
      </c>
      <c r="AA82" s="1278"/>
      <c r="AB82" s="150" t="s">
        <v>119</v>
      </c>
      <c r="AC82" s="1278">
        <v>4</v>
      </c>
      <c r="AD82" s="1278"/>
      <c r="AE82" s="150" t="s">
        <v>120</v>
      </c>
      <c r="AF82" s="150" t="s">
        <v>122</v>
      </c>
      <c r="AG82" s="150">
        <f>IF(P82&gt;=1,(Z82*12+AC82)-(P82*12+S82)+1,"")</f>
        <v>12</v>
      </c>
      <c r="AH82" s="1238" t="s">
        <v>123</v>
      </c>
      <c r="AI82" s="1238"/>
      <c r="AJ82" s="151" t="s">
        <v>124</v>
      </c>
    </row>
    <row r="83" spans="1:52" s="70" customFormat="1" ht="6" customHeight="1">
      <c r="A83" s="236"/>
      <c r="B83" s="237"/>
      <c r="C83" s="237"/>
      <c r="D83" s="237"/>
      <c r="E83" s="237"/>
      <c r="F83" s="237"/>
      <c r="G83" s="237"/>
      <c r="H83" s="237"/>
      <c r="I83" s="237"/>
      <c r="J83" s="237"/>
      <c r="K83" s="237"/>
      <c r="L83" s="237"/>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9"/>
    </row>
    <row r="84" spans="1:52" s="70" customFormat="1" ht="13.5" customHeight="1">
      <c r="A84" s="240" t="s">
        <v>179</v>
      </c>
      <c r="B84" s="238"/>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9"/>
    </row>
    <row r="85" spans="1:52" s="70" customFormat="1" ht="33.75" customHeight="1">
      <c r="A85" s="241" t="s">
        <v>99</v>
      </c>
      <c r="B85" s="1234" t="s">
        <v>180</v>
      </c>
      <c r="C85" s="1234"/>
      <c r="D85" s="1234"/>
      <c r="E85" s="1234"/>
      <c r="F85" s="1234"/>
      <c r="G85" s="1234"/>
      <c r="H85" s="1234"/>
      <c r="I85" s="1234"/>
      <c r="J85" s="1234"/>
      <c r="K85" s="1234"/>
      <c r="L85" s="1234"/>
      <c r="M85" s="1234"/>
      <c r="N85" s="1234"/>
      <c r="O85" s="1234"/>
      <c r="P85" s="1234"/>
      <c r="Q85" s="1234"/>
      <c r="R85" s="1234"/>
      <c r="S85" s="1234"/>
      <c r="T85" s="1234"/>
      <c r="U85" s="1234"/>
      <c r="V85" s="1234"/>
      <c r="W85" s="1234"/>
      <c r="X85" s="1234"/>
      <c r="Y85" s="1234"/>
      <c r="Z85" s="1234"/>
      <c r="AA85" s="1234"/>
      <c r="AB85" s="1234"/>
      <c r="AC85" s="1234"/>
      <c r="AD85" s="1234"/>
      <c r="AE85" s="1234"/>
      <c r="AF85" s="1234"/>
      <c r="AG85" s="1234"/>
      <c r="AH85" s="1234"/>
      <c r="AI85" s="1234"/>
      <c r="AJ85" s="1234"/>
    </row>
    <row r="86" spans="1:52" s="70" customFormat="1" ht="33.75" customHeight="1">
      <c r="A86" s="241" t="s">
        <v>99</v>
      </c>
      <c r="B86" s="1271" t="s">
        <v>181</v>
      </c>
      <c r="C86" s="1271"/>
      <c r="D86" s="1271"/>
      <c r="E86" s="1271"/>
      <c r="F86" s="1271"/>
      <c r="G86" s="1271"/>
      <c r="H86" s="1271"/>
      <c r="I86" s="1271"/>
      <c r="J86" s="1271"/>
      <c r="K86" s="1271"/>
      <c r="L86" s="1271"/>
      <c r="M86" s="1271"/>
      <c r="N86" s="1271"/>
      <c r="O86" s="1271"/>
      <c r="P86" s="1271"/>
      <c r="Q86" s="1271"/>
      <c r="R86" s="1271"/>
      <c r="S86" s="1271"/>
      <c r="T86" s="1271"/>
      <c r="U86" s="1271"/>
      <c r="V86" s="1271"/>
      <c r="W86" s="1271"/>
      <c r="X86" s="1271"/>
      <c r="Y86" s="1271"/>
      <c r="Z86" s="1271"/>
      <c r="AA86" s="1271"/>
      <c r="AB86" s="1271"/>
      <c r="AC86" s="1271"/>
      <c r="AD86" s="1271"/>
      <c r="AE86" s="1271"/>
      <c r="AF86" s="1271"/>
      <c r="AG86" s="1271"/>
      <c r="AH86" s="1271"/>
      <c r="AI86" s="1271"/>
      <c r="AJ86" s="1271"/>
    </row>
    <row r="87" spans="1:52" s="70" customFormat="1" ht="15" customHeight="1">
      <c r="A87" s="241"/>
      <c r="B87" s="242"/>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M87" s="57"/>
      <c r="AN87" s="57"/>
      <c r="AO87" s="57"/>
      <c r="AP87" s="57"/>
      <c r="AQ87" s="57"/>
      <c r="AR87" s="57"/>
      <c r="AS87" s="57"/>
      <c r="AT87" s="101"/>
      <c r="AU87" s="57"/>
      <c r="AV87" s="57"/>
      <c r="AW87" s="57"/>
      <c r="AX87" s="57"/>
      <c r="AY87" s="57"/>
      <c r="AZ87" s="57"/>
    </row>
    <row r="88" spans="1:52" ht="15" customHeight="1">
      <c r="A88" s="56" t="s">
        <v>182</v>
      </c>
      <c r="B88" s="243"/>
      <c r="C88" s="244"/>
      <c r="D88" s="244"/>
      <c r="E88" s="244"/>
      <c r="F88" s="244"/>
      <c r="G88" s="244"/>
      <c r="H88" s="244"/>
      <c r="I88" s="244"/>
      <c r="J88" s="244"/>
      <c r="K88" s="244"/>
      <c r="L88" s="244"/>
      <c r="M88" s="244"/>
      <c r="N88" s="1272"/>
      <c r="O88" s="1272"/>
      <c r="P88" s="1272"/>
      <c r="Q88" s="1272"/>
      <c r="R88" s="1272"/>
      <c r="S88" s="1272"/>
      <c r="T88" s="1272"/>
      <c r="U88" s="1272"/>
      <c r="V88" s="1272"/>
      <c r="W88" s="1272"/>
      <c r="X88" s="1272"/>
      <c r="Y88" s="1272"/>
      <c r="Z88" s="244"/>
      <c r="AA88" s="244"/>
      <c r="AB88" s="244"/>
      <c r="AC88" s="244"/>
      <c r="AD88" s="244"/>
      <c r="AE88" s="244"/>
      <c r="AF88" s="244"/>
      <c r="AG88" s="245"/>
      <c r="AH88" s="245"/>
      <c r="AI88" s="246"/>
      <c r="AJ88" s="247"/>
      <c r="AK88" s="107"/>
      <c r="AT88" s="101"/>
    </row>
    <row r="89" spans="1:52" ht="22.5" customHeight="1">
      <c r="A89" s="248" t="s">
        <v>99</v>
      </c>
      <c r="B89" s="1279" t="s">
        <v>183</v>
      </c>
      <c r="C89" s="1279"/>
      <c r="D89" s="1279"/>
      <c r="E89" s="1279"/>
      <c r="F89" s="1279"/>
      <c r="G89" s="1279"/>
      <c r="H89" s="1279"/>
      <c r="I89" s="1279"/>
      <c r="J89" s="1279"/>
      <c r="K89" s="1279"/>
      <c r="L89" s="1279"/>
      <c r="M89" s="1279"/>
      <c r="N89" s="1279"/>
      <c r="O89" s="1279"/>
      <c r="P89" s="1279"/>
      <c r="Q89" s="1279"/>
      <c r="R89" s="1279"/>
      <c r="S89" s="1279"/>
      <c r="T89" s="1279"/>
      <c r="U89" s="1279"/>
      <c r="V89" s="1279"/>
      <c r="W89" s="1279"/>
      <c r="X89" s="1279"/>
      <c r="Y89" s="1279"/>
      <c r="Z89" s="1279"/>
      <c r="AA89" s="1279"/>
      <c r="AB89" s="1279"/>
      <c r="AC89" s="1279"/>
      <c r="AD89" s="1279"/>
      <c r="AE89" s="1279"/>
      <c r="AF89" s="1279"/>
      <c r="AG89" s="1279"/>
      <c r="AH89" s="1279"/>
      <c r="AI89" s="1279"/>
      <c r="AJ89" s="1279"/>
      <c r="AK89" s="1279"/>
      <c r="AT89" s="101"/>
    </row>
    <row r="90" spans="1:52" ht="6" customHeight="1">
      <c r="A90" s="55"/>
      <c r="B90" s="249"/>
      <c r="C90" s="250"/>
      <c r="D90" s="250"/>
      <c r="E90" s="250"/>
      <c r="F90" s="250"/>
      <c r="G90" s="250"/>
      <c r="H90" s="250"/>
      <c r="I90" s="250"/>
      <c r="J90" s="250"/>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107"/>
      <c r="AU90" s="101"/>
    </row>
    <row r="91" spans="1:52" ht="17.25" customHeight="1">
      <c r="A91" s="1242" t="s">
        <v>184</v>
      </c>
      <c r="B91" s="1242"/>
      <c r="C91" s="1242"/>
      <c r="D91" s="1242"/>
      <c r="E91" s="1242"/>
      <c r="F91" s="1242"/>
      <c r="G91" s="1242"/>
      <c r="H91" s="1242"/>
      <c r="I91" s="1242"/>
      <c r="J91" s="1242"/>
      <c r="K91" s="1242"/>
      <c r="L91" s="1242"/>
      <c r="M91" s="1242"/>
      <c r="N91" s="1242"/>
      <c r="O91" s="1242"/>
      <c r="P91" s="1242"/>
      <c r="Q91" s="1242"/>
      <c r="R91" s="1242"/>
      <c r="S91" s="1242"/>
      <c r="T91" s="1242"/>
      <c r="U91" s="1242"/>
      <c r="V91" s="1242"/>
      <c r="W91" s="1242"/>
      <c r="X91" s="1242"/>
      <c r="Y91" s="1242"/>
      <c r="Z91" s="1242"/>
      <c r="AA91" s="1242"/>
      <c r="AB91" s="1242" t="s">
        <v>114</v>
      </c>
      <c r="AC91" s="1242"/>
      <c r="AD91" s="1242"/>
      <c r="AE91" s="1242"/>
      <c r="AF91" s="1242"/>
      <c r="AG91" s="1242"/>
      <c r="AH91" s="1242"/>
      <c r="AI91" s="1242"/>
      <c r="AJ91" s="1242"/>
      <c r="AK91" s="1242"/>
      <c r="AL91" s="107"/>
      <c r="AU91" s="101"/>
    </row>
    <row r="92" spans="1:52" ht="17.25" customHeight="1">
      <c r="A92" s="1242" t="s">
        <v>185</v>
      </c>
      <c r="B92" s="1242"/>
      <c r="C92" s="1242"/>
      <c r="D92" s="1242"/>
      <c r="E92" s="1242"/>
      <c r="F92" s="1242"/>
      <c r="G92" s="1242"/>
      <c r="H92" s="1242"/>
      <c r="I92" s="1242"/>
      <c r="J92" s="1242"/>
      <c r="K92" s="1242"/>
      <c r="L92" s="1242"/>
      <c r="M92" s="1242"/>
      <c r="N92" s="1242"/>
      <c r="O92" s="1242"/>
      <c r="P92" s="1242"/>
      <c r="Q92" s="1242"/>
      <c r="R92" s="1242"/>
      <c r="S92" s="1242"/>
      <c r="T92" s="1242"/>
      <c r="U92" s="1242"/>
      <c r="V92" s="1242"/>
      <c r="W92" s="1242"/>
      <c r="X92" s="1242"/>
      <c r="Y92" s="1242"/>
      <c r="Z92" s="1242"/>
      <c r="AA92" s="1242"/>
      <c r="AB92" s="1242" t="s">
        <v>186</v>
      </c>
      <c r="AC92" s="1242"/>
      <c r="AD92" s="1242"/>
      <c r="AE92" s="1242"/>
      <c r="AF92" s="1242"/>
      <c r="AG92" s="1242"/>
      <c r="AH92" s="1242"/>
      <c r="AI92" s="1242"/>
      <c r="AJ92" s="1242"/>
      <c r="AK92" s="1242"/>
      <c r="AL92" s="107"/>
      <c r="AU92" s="101"/>
    </row>
    <row r="93" spans="1:52" ht="17.25" customHeight="1" thickBot="1">
      <c r="A93" s="1243" t="s">
        <v>187</v>
      </c>
      <c r="B93" s="1244"/>
      <c r="C93" s="1244"/>
      <c r="D93" s="1244"/>
      <c r="E93" s="1244"/>
      <c r="F93" s="1244"/>
      <c r="G93" s="1244"/>
      <c r="H93" s="1244"/>
      <c r="I93" s="1244"/>
      <c r="J93" s="1244"/>
      <c r="K93" s="1244"/>
      <c r="L93" s="1244"/>
      <c r="M93" s="1244"/>
      <c r="N93" s="1244"/>
      <c r="O93" s="1244"/>
      <c r="P93" s="1244"/>
      <c r="Q93" s="1244"/>
      <c r="R93" s="1244"/>
      <c r="S93" s="1244"/>
      <c r="T93" s="1244"/>
      <c r="U93" s="1244"/>
      <c r="V93" s="1244"/>
      <c r="W93" s="1244"/>
      <c r="X93" s="1244"/>
      <c r="Y93" s="1244"/>
      <c r="Z93" s="1244"/>
      <c r="AA93" s="1245"/>
      <c r="AB93" s="251"/>
      <c r="AC93" s="252"/>
      <c r="AD93" s="252"/>
      <c r="AE93" s="252"/>
      <c r="AF93" s="252"/>
      <c r="AG93" s="252"/>
      <c r="AH93" s="252"/>
      <c r="AI93" s="252"/>
      <c r="AJ93" s="252"/>
      <c r="AK93" s="252"/>
      <c r="AL93" s="107"/>
      <c r="AU93" s="101"/>
    </row>
    <row r="94" spans="1:52" ht="17.25" customHeight="1" thickBot="1">
      <c r="A94" s="253"/>
      <c r="B94" s="1246" t="s">
        <v>188</v>
      </c>
      <c r="C94" s="1247"/>
      <c r="D94" s="1247"/>
      <c r="E94" s="1247"/>
      <c r="F94" s="1247"/>
      <c r="G94" s="1247"/>
      <c r="H94" s="1247"/>
      <c r="I94" s="1247"/>
      <c r="J94" s="1247"/>
      <c r="K94" s="1247"/>
      <c r="L94" s="1247"/>
      <c r="M94" s="1247"/>
      <c r="N94" s="1248"/>
      <c r="O94" s="1249">
        <v>1679256</v>
      </c>
      <c r="P94" s="1250"/>
      <c r="Q94" s="1250"/>
      <c r="R94" s="1250"/>
      <c r="S94" s="1250"/>
      <c r="T94" s="1250"/>
      <c r="U94" s="1251"/>
      <c r="V94" s="254" t="s">
        <v>88</v>
      </c>
      <c r="W94" s="255"/>
      <c r="X94" s="256"/>
      <c r="Y94" s="256"/>
      <c r="Z94" s="257"/>
      <c r="AA94" s="258"/>
      <c r="AB94" s="1252" t="s">
        <v>189</v>
      </c>
      <c r="AC94" s="1253" t="str">
        <f>IF(X95=0,"",IF(X95&gt;=200/3,"○","×"))</f>
        <v>○</v>
      </c>
      <c r="AD94" s="1256" t="s">
        <v>190</v>
      </c>
      <c r="AE94" s="252"/>
      <c r="AF94" s="252"/>
      <c r="AG94" s="252"/>
      <c r="AH94" s="252"/>
      <c r="AI94" s="252"/>
      <c r="AJ94" s="252"/>
      <c r="AK94" s="252"/>
      <c r="AL94" s="107"/>
      <c r="AU94" s="101"/>
    </row>
    <row r="95" spans="1:52" ht="17.25" customHeight="1" thickBot="1">
      <c r="A95" s="259"/>
      <c r="B95" s="259"/>
      <c r="C95" s="252"/>
      <c r="D95" s="1101" t="s">
        <v>191</v>
      </c>
      <c r="E95" s="1102"/>
      <c r="F95" s="1102"/>
      <c r="G95" s="1102"/>
      <c r="H95" s="1102"/>
      <c r="I95" s="1102"/>
      <c r="J95" s="1102"/>
      <c r="K95" s="1102"/>
      <c r="L95" s="1102"/>
      <c r="M95" s="1102"/>
      <c r="N95" s="1102"/>
      <c r="O95" s="1259">
        <v>1125101.52</v>
      </c>
      <c r="P95" s="1260"/>
      <c r="Q95" s="1260"/>
      <c r="R95" s="1260"/>
      <c r="S95" s="1260"/>
      <c r="T95" s="1260"/>
      <c r="U95" s="1261"/>
      <c r="V95" s="260" t="s">
        <v>88</v>
      </c>
      <c r="W95" s="261" t="s">
        <v>192</v>
      </c>
      <c r="X95" s="1262">
        <v>67</v>
      </c>
      <c r="Y95" s="1263"/>
      <c r="Z95" s="245" t="s">
        <v>176</v>
      </c>
      <c r="AA95" s="262" t="s">
        <v>193</v>
      </c>
      <c r="AB95" s="1252"/>
      <c r="AC95" s="1254"/>
      <c r="AD95" s="1257"/>
      <c r="AE95" s="252"/>
      <c r="AF95" s="252"/>
      <c r="AG95" s="252"/>
      <c r="AH95" s="252"/>
      <c r="AI95" s="252"/>
      <c r="AJ95" s="252"/>
      <c r="AK95" s="252"/>
      <c r="AL95" s="107"/>
      <c r="AU95" s="101"/>
    </row>
    <row r="96" spans="1:52" ht="16.5" customHeight="1" thickBot="1">
      <c r="A96" s="259"/>
      <c r="B96" s="263"/>
      <c r="C96" s="264"/>
      <c r="D96" s="1111"/>
      <c r="E96" s="1112"/>
      <c r="F96" s="1112"/>
      <c r="G96" s="1112"/>
      <c r="H96" s="1112"/>
      <c r="I96" s="1112"/>
      <c r="J96" s="1112"/>
      <c r="K96" s="1112"/>
      <c r="L96" s="1112"/>
      <c r="M96" s="1112"/>
      <c r="N96" s="1116"/>
      <c r="O96" s="1264" t="s">
        <v>194</v>
      </c>
      <c r="P96" s="1264"/>
      <c r="Q96" s="1265"/>
      <c r="R96" s="1266">
        <f>O95/AH100</f>
        <v>93758.46</v>
      </c>
      <c r="S96" s="1267"/>
      <c r="T96" s="1267"/>
      <c r="U96" s="1268"/>
      <c r="V96" s="265" t="s">
        <v>195</v>
      </c>
      <c r="W96" s="261"/>
      <c r="X96" s="1270"/>
      <c r="Y96" s="1270"/>
      <c r="Z96" s="245"/>
      <c r="AA96" s="262"/>
      <c r="AB96" s="1252"/>
      <c r="AC96" s="1255"/>
      <c r="AD96" s="1257"/>
      <c r="AE96" s="252"/>
      <c r="AF96" s="252"/>
      <c r="AG96" s="252"/>
      <c r="AH96" s="252"/>
      <c r="AI96" s="252"/>
      <c r="AJ96" s="252"/>
      <c r="AK96" s="252"/>
      <c r="AL96" s="107"/>
      <c r="AU96" s="101"/>
    </row>
    <row r="97" spans="1:52" ht="17.25" customHeight="1" thickBot="1">
      <c r="A97" s="259"/>
      <c r="B97" s="1246" t="s">
        <v>196</v>
      </c>
      <c r="C97" s="1247"/>
      <c r="D97" s="1247"/>
      <c r="E97" s="1247"/>
      <c r="F97" s="1247"/>
      <c r="G97" s="1247"/>
      <c r="H97" s="1247"/>
      <c r="I97" s="1247"/>
      <c r="J97" s="1247"/>
      <c r="K97" s="1247"/>
      <c r="L97" s="1247"/>
      <c r="M97" s="1247"/>
      <c r="N97" s="1248"/>
      <c r="O97" s="1249">
        <v>1119504</v>
      </c>
      <c r="P97" s="1250"/>
      <c r="Q97" s="1250"/>
      <c r="R97" s="1250"/>
      <c r="S97" s="1250"/>
      <c r="T97" s="1250"/>
      <c r="U97" s="1251"/>
      <c r="V97" s="266" t="s">
        <v>88</v>
      </c>
      <c r="W97" s="255"/>
      <c r="X97" s="256"/>
      <c r="Y97" s="256"/>
      <c r="Z97" s="257"/>
      <c r="AA97" s="258"/>
      <c r="AB97" s="1252" t="s">
        <v>189</v>
      </c>
      <c r="AC97" s="1253" t="str">
        <f>IF(X98=0,"",IF(X98&gt;=200/3,"○","×"))</f>
        <v>○</v>
      </c>
      <c r="AD97" s="1257"/>
      <c r="AE97" s="252"/>
      <c r="AF97" s="252"/>
      <c r="AG97" s="252"/>
      <c r="AH97" s="252"/>
      <c r="AI97" s="252"/>
      <c r="AJ97" s="252"/>
      <c r="AK97" s="252"/>
      <c r="AL97" s="107"/>
      <c r="AU97" s="101"/>
    </row>
    <row r="98" spans="1:52" ht="17.25" customHeight="1" thickBot="1">
      <c r="A98" s="259"/>
      <c r="B98" s="259"/>
      <c r="C98" s="252"/>
      <c r="D98" s="1101" t="s">
        <v>197</v>
      </c>
      <c r="E98" s="1102"/>
      <c r="F98" s="1102"/>
      <c r="G98" s="1102"/>
      <c r="H98" s="1102"/>
      <c r="I98" s="1102"/>
      <c r="J98" s="1102"/>
      <c r="K98" s="1102"/>
      <c r="L98" s="1102"/>
      <c r="M98" s="1102"/>
      <c r="N98" s="1102"/>
      <c r="O98" s="1259">
        <v>750067.67999999993</v>
      </c>
      <c r="P98" s="1260"/>
      <c r="Q98" s="1260"/>
      <c r="R98" s="1260"/>
      <c r="S98" s="1260"/>
      <c r="T98" s="1260"/>
      <c r="U98" s="1261"/>
      <c r="V98" s="267" t="s">
        <v>88</v>
      </c>
      <c r="W98" s="261" t="s">
        <v>192</v>
      </c>
      <c r="X98" s="1262">
        <v>67</v>
      </c>
      <c r="Y98" s="1263"/>
      <c r="Z98" s="245" t="s">
        <v>176</v>
      </c>
      <c r="AA98" s="262" t="s">
        <v>193</v>
      </c>
      <c r="AB98" s="1252"/>
      <c r="AC98" s="1254"/>
      <c r="AD98" s="1257"/>
      <c r="AE98" s="252"/>
      <c r="AF98" s="252"/>
      <c r="AG98" s="252"/>
      <c r="AH98" s="252"/>
      <c r="AI98" s="252"/>
      <c r="AJ98" s="252"/>
      <c r="AK98" s="252"/>
      <c r="AL98" s="107"/>
      <c r="AU98" s="101"/>
    </row>
    <row r="99" spans="1:52" ht="16.5" customHeight="1" thickBot="1">
      <c r="A99" s="259"/>
      <c r="B99" s="263"/>
      <c r="C99" s="264"/>
      <c r="D99" s="1111"/>
      <c r="E99" s="1112"/>
      <c r="F99" s="1112"/>
      <c r="G99" s="1112"/>
      <c r="H99" s="1112"/>
      <c r="I99" s="1112"/>
      <c r="J99" s="1112"/>
      <c r="K99" s="1112"/>
      <c r="L99" s="1112"/>
      <c r="M99" s="1112"/>
      <c r="N99" s="1116"/>
      <c r="O99" s="1264" t="s">
        <v>194</v>
      </c>
      <c r="P99" s="1264"/>
      <c r="Q99" s="1265"/>
      <c r="R99" s="1266">
        <f>O98/AH100</f>
        <v>62505.639999999992</v>
      </c>
      <c r="S99" s="1267"/>
      <c r="T99" s="1267"/>
      <c r="U99" s="1268"/>
      <c r="V99" s="268" t="s">
        <v>195</v>
      </c>
      <c r="W99" s="269"/>
      <c r="X99" s="1269"/>
      <c r="Y99" s="1269"/>
      <c r="Z99" s="270"/>
      <c r="AA99" s="271"/>
      <c r="AB99" s="1252"/>
      <c r="AC99" s="1255"/>
      <c r="AD99" s="1258"/>
      <c r="AE99" s="252"/>
      <c r="AF99" s="252"/>
      <c r="AG99" s="252"/>
      <c r="AH99" s="252"/>
      <c r="AI99" s="252"/>
      <c r="AJ99" s="252"/>
      <c r="AK99" s="252"/>
      <c r="AL99" s="107"/>
      <c r="AM99" s="70"/>
      <c r="AN99" s="70"/>
      <c r="AO99" s="70"/>
      <c r="AP99" s="70"/>
      <c r="AQ99" s="70"/>
      <c r="AR99" s="70"/>
      <c r="AS99" s="70"/>
      <c r="AT99" s="70"/>
      <c r="AU99" s="70"/>
      <c r="AV99" s="70"/>
      <c r="AW99" s="70"/>
      <c r="AX99" s="70"/>
      <c r="AY99" s="70"/>
      <c r="AZ99" s="70"/>
    </row>
    <row r="100" spans="1:52" s="70" customFormat="1" ht="18.75" customHeight="1" thickBot="1">
      <c r="A100" s="272" t="s">
        <v>198</v>
      </c>
      <c r="B100" s="273" t="s">
        <v>199</v>
      </c>
      <c r="C100" s="273"/>
      <c r="D100" s="273"/>
      <c r="E100" s="273"/>
      <c r="F100" s="273"/>
      <c r="G100" s="273"/>
      <c r="H100" s="273"/>
      <c r="I100" s="273"/>
      <c r="J100" s="273"/>
      <c r="K100" s="273"/>
      <c r="L100" s="273"/>
      <c r="M100" s="273"/>
      <c r="N100" s="274"/>
      <c r="O100" s="235" t="s">
        <v>118</v>
      </c>
      <c r="P100" s="150"/>
      <c r="Q100" s="1237">
        <v>5</v>
      </c>
      <c r="R100" s="1237"/>
      <c r="S100" s="150" t="s">
        <v>119</v>
      </c>
      <c r="T100" s="1237">
        <v>5</v>
      </c>
      <c r="U100" s="1237"/>
      <c r="V100" s="150" t="s">
        <v>120</v>
      </c>
      <c r="W100" s="1238" t="s">
        <v>121</v>
      </c>
      <c r="X100" s="1238"/>
      <c r="Y100" s="150" t="s">
        <v>118</v>
      </c>
      <c r="Z100" s="150"/>
      <c r="AA100" s="1237">
        <v>6</v>
      </c>
      <c r="AB100" s="1237"/>
      <c r="AC100" s="150" t="s">
        <v>119</v>
      </c>
      <c r="AD100" s="1237">
        <v>4</v>
      </c>
      <c r="AE100" s="1237"/>
      <c r="AF100" s="150" t="s">
        <v>120</v>
      </c>
      <c r="AG100" s="150" t="s">
        <v>122</v>
      </c>
      <c r="AH100" s="150">
        <f>IF(Q100&gt;=1,(AA100*12+AD100)-(Q100*12+T100)+1,"")</f>
        <v>12</v>
      </c>
      <c r="AI100" s="1238" t="s">
        <v>123</v>
      </c>
      <c r="AJ100" s="1238"/>
      <c r="AK100" s="151" t="s">
        <v>124</v>
      </c>
      <c r="AM100" s="57"/>
      <c r="AN100" s="57"/>
      <c r="AO100" s="57"/>
      <c r="AP100" s="57"/>
      <c r="AQ100" s="57"/>
      <c r="AR100" s="57"/>
      <c r="AS100" s="57"/>
      <c r="AT100" s="101"/>
      <c r="AU100" s="57"/>
      <c r="AV100" s="57"/>
      <c r="AW100" s="57"/>
      <c r="AX100" s="57"/>
      <c r="AY100" s="57"/>
      <c r="AZ100" s="57"/>
    </row>
    <row r="101" spans="1:52" ht="6.75" customHeight="1">
      <c r="A101" s="275"/>
      <c r="B101" s="276"/>
      <c r="C101" s="276"/>
      <c r="D101" s="276"/>
      <c r="E101" s="276"/>
      <c r="F101" s="276"/>
      <c r="G101" s="276"/>
      <c r="H101" s="276"/>
      <c r="I101" s="276"/>
      <c r="J101" s="276"/>
      <c r="K101" s="276"/>
      <c r="L101" s="276"/>
      <c r="M101" s="277"/>
      <c r="N101" s="277"/>
      <c r="O101" s="277"/>
      <c r="P101" s="277"/>
      <c r="Q101" s="277"/>
      <c r="R101" s="277"/>
      <c r="S101" s="277"/>
      <c r="T101" s="277"/>
      <c r="U101" s="277"/>
      <c r="V101" s="277"/>
      <c r="W101" s="277"/>
      <c r="X101" s="277"/>
      <c r="Y101" s="277"/>
      <c r="Z101" s="277"/>
      <c r="AA101" s="277"/>
      <c r="AB101" s="277"/>
      <c r="AC101" s="277"/>
      <c r="AD101" s="277"/>
      <c r="AE101" s="277"/>
      <c r="AF101" s="277"/>
      <c r="AG101" s="277"/>
      <c r="AH101" s="277"/>
      <c r="AI101" s="277"/>
      <c r="AJ101" s="278"/>
      <c r="AK101" s="107"/>
      <c r="AM101" s="70"/>
      <c r="AN101" s="70"/>
      <c r="AO101" s="70"/>
      <c r="AP101" s="70"/>
      <c r="AQ101" s="70"/>
      <c r="AR101" s="70"/>
      <c r="AS101" s="70"/>
      <c r="AT101" s="70"/>
      <c r="AU101" s="70"/>
      <c r="AV101" s="70"/>
      <c r="AW101" s="70"/>
      <c r="AX101" s="70"/>
      <c r="AY101" s="70"/>
      <c r="AZ101" s="70"/>
    </row>
    <row r="102" spans="1:52" s="70" customFormat="1" ht="13.5" customHeight="1">
      <c r="A102" s="240" t="s">
        <v>179</v>
      </c>
      <c r="B102" s="238"/>
      <c r="C102" s="238"/>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9"/>
    </row>
    <row r="103" spans="1:52" s="70" customFormat="1" ht="12.75" customHeight="1">
      <c r="A103" s="241" t="s">
        <v>99</v>
      </c>
      <c r="B103" s="1234" t="s">
        <v>200</v>
      </c>
      <c r="C103" s="1234"/>
      <c r="D103" s="1234"/>
      <c r="E103" s="1234"/>
      <c r="F103" s="1234"/>
      <c r="G103" s="1234"/>
      <c r="H103" s="1234"/>
      <c r="I103" s="1234"/>
      <c r="J103" s="1234"/>
      <c r="K103" s="1234"/>
      <c r="L103" s="1234"/>
      <c r="M103" s="1234"/>
      <c r="N103" s="1234"/>
      <c r="O103" s="1234"/>
      <c r="P103" s="1234"/>
      <c r="Q103" s="1234"/>
      <c r="R103" s="1234"/>
      <c r="S103" s="1234"/>
      <c r="T103" s="1234"/>
      <c r="U103" s="1234"/>
      <c r="V103" s="1234"/>
      <c r="W103" s="1234"/>
      <c r="X103" s="1234"/>
      <c r="Y103" s="1234"/>
      <c r="Z103" s="1234"/>
      <c r="AA103" s="1234"/>
      <c r="AB103" s="1234"/>
      <c r="AC103" s="1234"/>
      <c r="AD103" s="1234"/>
      <c r="AE103" s="1234"/>
      <c r="AF103" s="1234"/>
      <c r="AG103" s="1234"/>
      <c r="AH103" s="1234"/>
      <c r="AI103" s="1234"/>
      <c r="AJ103" s="1234"/>
    </row>
    <row r="104" spans="1:52" s="70" customFormat="1" ht="5.25" customHeight="1">
      <c r="A104" s="241"/>
      <c r="B104" s="279"/>
      <c r="C104" s="279"/>
      <c r="D104" s="279"/>
      <c r="E104" s="279"/>
      <c r="F104" s="279"/>
      <c r="G104" s="279"/>
      <c r="H104" s="279"/>
      <c r="I104" s="279"/>
      <c r="J104" s="279"/>
      <c r="K104" s="279"/>
      <c r="L104" s="279"/>
      <c r="M104" s="279"/>
      <c r="N104" s="279"/>
      <c r="O104" s="279"/>
      <c r="P104" s="279"/>
      <c r="Q104" s="279"/>
      <c r="R104" s="279"/>
      <c r="S104" s="279"/>
      <c r="T104" s="279"/>
      <c r="U104" s="279"/>
      <c r="V104" s="279"/>
      <c r="W104" s="279"/>
      <c r="X104" s="279"/>
      <c r="Y104" s="279"/>
      <c r="Z104" s="279"/>
      <c r="AA104" s="279"/>
      <c r="AB104" s="279"/>
      <c r="AC104" s="279"/>
      <c r="AD104" s="279"/>
      <c r="AE104" s="279"/>
      <c r="AF104" s="279"/>
      <c r="AG104" s="279"/>
      <c r="AH104" s="279"/>
      <c r="AI104" s="279"/>
      <c r="AJ104" s="279"/>
    </row>
    <row r="105" spans="1:52" s="70" customFormat="1" ht="3.75" customHeight="1">
      <c r="A105" s="280"/>
      <c r="B105" s="281"/>
      <c r="C105" s="281"/>
      <c r="D105" s="281"/>
      <c r="E105" s="281"/>
      <c r="F105" s="281"/>
      <c r="G105" s="281"/>
      <c r="H105" s="281"/>
      <c r="I105" s="281"/>
      <c r="J105" s="281"/>
      <c r="K105" s="281"/>
      <c r="L105" s="281"/>
      <c r="M105" s="280"/>
      <c r="N105" s="280"/>
      <c r="O105" s="282"/>
      <c r="P105" s="282"/>
      <c r="Q105" s="280"/>
      <c r="R105" s="282"/>
      <c r="S105" s="282"/>
      <c r="T105" s="280"/>
      <c r="U105" s="223"/>
      <c r="V105" s="223"/>
      <c r="W105" s="280"/>
      <c r="X105" s="280"/>
      <c r="Y105" s="282"/>
      <c r="Z105" s="282"/>
      <c r="AA105" s="280"/>
      <c r="AB105" s="282"/>
      <c r="AC105" s="282"/>
      <c r="AD105" s="280"/>
      <c r="AE105" s="280"/>
      <c r="AF105" s="280"/>
      <c r="AG105" s="280"/>
      <c r="AH105" s="280"/>
      <c r="AI105" s="280"/>
      <c r="AJ105" s="283"/>
    </row>
    <row r="106" spans="1:52" s="70" customFormat="1" ht="18" customHeight="1">
      <c r="A106" s="195" t="s">
        <v>201</v>
      </c>
      <c r="B106" s="280"/>
      <c r="C106" s="284"/>
      <c r="D106" s="284"/>
      <c r="E106" s="284"/>
      <c r="F106" s="284"/>
      <c r="G106" s="284"/>
      <c r="H106" s="284"/>
      <c r="I106" s="284"/>
      <c r="J106" s="284"/>
      <c r="K106" s="284"/>
      <c r="L106" s="284"/>
      <c r="M106" s="284"/>
      <c r="N106" s="284"/>
      <c r="O106" s="284"/>
      <c r="P106" s="284"/>
      <c r="Q106" s="284"/>
      <c r="R106" s="284"/>
      <c r="S106" s="284"/>
      <c r="T106" s="284"/>
      <c r="U106" s="284"/>
      <c r="V106" s="284"/>
      <c r="W106" s="284"/>
      <c r="X106" s="284"/>
      <c r="Y106" s="284"/>
      <c r="Z106" s="284"/>
      <c r="AA106" s="284"/>
      <c r="AB106" s="284"/>
      <c r="AC106" s="284"/>
      <c r="AD106" s="284"/>
      <c r="AE106" s="284"/>
      <c r="AF106" s="284"/>
      <c r="AG106" s="284"/>
      <c r="AH106" s="284"/>
      <c r="AI106" s="284"/>
      <c r="AJ106" s="285"/>
    </row>
    <row r="107" spans="1:52" s="70" customFormat="1" ht="18" customHeight="1">
      <c r="A107" s="286" t="s">
        <v>202</v>
      </c>
      <c r="B107" s="287"/>
      <c r="C107" s="288"/>
      <c r="D107" s="288"/>
      <c r="E107" s="284"/>
      <c r="F107" s="288"/>
      <c r="G107" s="288"/>
      <c r="H107" s="288"/>
      <c r="I107" s="284"/>
      <c r="J107" s="288"/>
      <c r="K107" s="288"/>
      <c r="L107" s="288"/>
      <c r="M107" s="288"/>
      <c r="N107" s="288"/>
      <c r="O107" s="284"/>
      <c r="P107" s="288"/>
      <c r="Q107" s="288"/>
      <c r="R107" s="288"/>
      <c r="S107" s="288"/>
      <c r="T107" s="288"/>
      <c r="U107" s="288"/>
      <c r="V107" s="284"/>
      <c r="W107" s="288"/>
      <c r="X107" s="288"/>
      <c r="Y107" s="284"/>
      <c r="Z107" s="284"/>
      <c r="AA107" s="288"/>
      <c r="AB107" s="288"/>
      <c r="AC107" s="288"/>
      <c r="AD107" s="288"/>
      <c r="AE107" s="110"/>
      <c r="AF107" s="110"/>
      <c r="AG107" s="110"/>
      <c r="AH107" s="110"/>
      <c r="AI107" s="110"/>
      <c r="AJ107" s="110"/>
    </row>
    <row r="108" spans="1:52" s="70" customFormat="1" ht="24.75" customHeight="1">
      <c r="A108" s="1186" t="s">
        <v>203</v>
      </c>
      <c r="B108" s="1187"/>
      <c r="C108" s="1187"/>
      <c r="D108" s="1227"/>
      <c r="E108" s="289"/>
      <c r="F108" s="290" t="s">
        <v>204</v>
      </c>
      <c r="G108" s="291"/>
      <c r="H108" s="291"/>
      <c r="I108" s="292"/>
      <c r="J108" s="290" t="s">
        <v>205</v>
      </c>
      <c r="K108" s="291"/>
      <c r="L108" s="291"/>
      <c r="M108" s="291"/>
      <c r="N108" s="291"/>
      <c r="O108" s="292"/>
      <c r="P108" s="290" t="s">
        <v>206</v>
      </c>
      <c r="Q108" s="291"/>
      <c r="R108" s="291"/>
      <c r="S108" s="291"/>
      <c r="T108" s="291"/>
      <c r="U108" s="291"/>
      <c r="V108" s="292"/>
      <c r="W108" s="290" t="s">
        <v>207</v>
      </c>
      <c r="X108" s="291"/>
      <c r="Y108" s="293"/>
      <c r="Z108" s="292"/>
      <c r="AA108" s="290" t="s">
        <v>208</v>
      </c>
      <c r="AB108" s="291"/>
      <c r="AC108" s="291"/>
      <c r="AD108" s="291"/>
      <c r="AE108" s="293"/>
      <c r="AF108" s="293"/>
      <c r="AG108" s="293"/>
      <c r="AH108" s="293"/>
      <c r="AI108" s="293"/>
      <c r="AJ108" s="294"/>
      <c r="AK108" s="75"/>
    </row>
    <row r="109" spans="1:52" s="70" customFormat="1" ht="18" customHeight="1">
      <c r="A109" s="1212" t="s">
        <v>209</v>
      </c>
      <c r="B109" s="1213"/>
      <c r="C109" s="1213"/>
      <c r="D109" s="1213"/>
      <c r="E109" s="295" t="s">
        <v>210</v>
      </c>
      <c r="F109" s="296"/>
      <c r="G109" s="297"/>
      <c r="H109" s="297"/>
      <c r="I109" s="298"/>
      <c r="J109" s="297"/>
      <c r="K109" s="297"/>
      <c r="L109" s="297"/>
      <c r="M109" s="297"/>
      <c r="N109" s="297"/>
      <c r="O109" s="299"/>
      <c r="P109" s="297"/>
      <c r="Q109" s="297"/>
      <c r="R109" s="297"/>
      <c r="S109" s="297"/>
      <c r="T109" s="297"/>
      <c r="U109" s="297"/>
      <c r="V109" s="299"/>
      <c r="W109" s="297"/>
      <c r="X109" s="297"/>
      <c r="Y109" s="298"/>
      <c r="Z109" s="298"/>
      <c r="AA109" s="297"/>
      <c r="AB109" s="297"/>
      <c r="AC109" s="297"/>
      <c r="AD109" s="297"/>
      <c r="AE109" s="297"/>
      <c r="AF109" s="297"/>
      <c r="AG109" s="297"/>
      <c r="AH109" s="297"/>
      <c r="AI109" s="297"/>
      <c r="AJ109" s="300"/>
      <c r="AK109" s="75"/>
    </row>
    <row r="110" spans="1:52" s="70" customFormat="1" ht="18" customHeight="1">
      <c r="A110" s="1214"/>
      <c r="B110" s="1176"/>
      <c r="C110" s="1176"/>
      <c r="D110" s="1176"/>
      <c r="E110" s="301"/>
      <c r="F110" s="299" t="s">
        <v>211</v>
      </c>
      <c r="G110" s="298"/>
      <c r="H110" s="298"/>
      <c r="I110" s="298"/>
      <c r="J110" s="298"/>
      <c r="K110" s="302"/>
      <c r="L110" s="299" t="s">
        <v>212</v>
      </c>
      <c r="M110" s="298"/>
      <c r="N110" s="298"/>
      <c r="O110" s="299"/>
      <c r="P110" s="299"/>
      <c r="Q110" s="303"/>
      <c r="R110" s="304"/>
      <c r="S110" s="299" t="s">
        <v>208</v>
      </c>
      <c r="T110" s="299"/>
      <c r="U110" s="299" t="s">
        <v>192</v>
      </c>
      <c r="V110" s="1235"/>
      <c r="W110" s="1235"/>
      <c r="X110" s="1235"/>
      <c r="Y110" s="1235"/>
      <c r="Z110" s="1235"/>
      <c r="AA110" s="1235"/>
      <c r="AB110" s="1235"/>
      <c r="AC110" s="1235"/>
      <c r="AD110" s="1235"/>
      <c r="AE110" s="1235"/>
      <c r="AF110" s="1235"/>
      <c r="AG110" s="1235"/>
      <c r="AH110" s="1235"/>
      <c r="AI110" s="1235"/>
      <c r="AJ110" s="305" t="s">
        <v>176</v>
      </c>
      <c r="AK110" s="75"/>
    </row>
    <row r="111" spans="1:52" s="70" customFormat="1" ht="18" customHeight="1" thickBot="1">
      <c r="A111" s="1214"/>
      <c r="B111" s="1176"/>
      <c r="C111" s="1176"/>
      <c r="D111" s="1176"/>
      <c r="E111" s="306" t="s">
        <v>213</v>
      </c>
      <c r="F111" s="303"/>
      <c r="G111" s="298"/>
      <c r="H111" s="298"/>
      <c r="I111" s="298"/>
      <c r="J111" s="298"/>
      <c r="K111" s="280"/>
      <c r="L111" s="298"/>
      <c r="M111" s="110"/>
      <c r="N111" s="307"/>
      <c r="O111" s="299"/>
      <c r="P111" s="303"/>
      <c r="Q111" s="303"/>
      <c r="R111" s="303"/>
      <c r="S111" s="308"/>
      <c r="T111" s="308"/>
      <c r="U111" s="308"/>
      <c r="V111" s="308"/>
      <c r="W111" s="308"/>
      <c r="X111" s="308"/>
      <c r="Y111" s="308"/>
      <c r="Z111" s="308"/>
      <c r="AA111" s="308"/>
      <c r="AB111" s="308"/>
      <c r="AC111" s="308"/>
      <c r="AD111" s="308"/>
      <c r="AE111" s="308"/>
      <c r="AF111" s="308"/>
      <c r="AG111" s="308"/>
      <c r="AH111" s="308"/>
      <c r="AI111" s="308"/>
      <c r="AJ111" s="309"/>
      <c r="AK111" s="75"/>
    </row>
    <row r="112" spans="1:52" s="70" customFormat="1" ht="95.25" customHeight="1" thickBot="1">
      <c r="A112" s="1214"/>
      <c r="B112" s="1176"/>
      <c r="C112" s="1176"/>
      <c r="D112" s="1176"/>
      <c r="E112" s="1239" t="s">
        <v>577</v>
      </c>
      <c r="F112" s="1240"/>
      <c r="G112" s="1240"/>
      <c r="H112" s="1240"/>
      <c r="I112" s="1240"/>
      <c r="J112" s="1240"/>
      <c r="K112" s="1240"/>
      <c r="L112" s="1240"/>
      <c r="M112" s="1240"/>
      <c r="N112" s="1240"/>
      <c r="O112" s="1240"/>
      <c r="P112" s="1240"/>
      <c r="Q112" s="1240"/>
      <c r="R112" s="1240"/>
      <c r="S112" s="1240"/>
      <c r="T112" s="1240"/>
      <c r="U112" s="1240"/>
      <c r="V112" s="1240"/>
      <c r="W112" s="1240"/>
      <c r="X112" s="1240"/>
      <c r="Y112" s="1240"/>
      <c r="Z112" s="1240"/>
      <c r="AA112" s="1240"/>
      <c r="AB112" s="1240"/>
      <c r="AC112" s="1240"/>
      <c r="AD112" s="1240"/>
      <c r="AE112" s="1240"/>
      <c r="AF112" s="1240"/>
      <c r="AG112" s="1240"/>
      <c r="AH112" s="1240"/>
      <c r="AI112" s="1240"/>
      <c r="AJ112" s="1241"/>
      <c r="AK112" s="75"/>
    </row>
    <row r="113" spans="1:37" s="70" customFormat="1" ht="14.25" customHeight="1" thickBot="1">
      <c r="A113" s="1214"/>
      <c r="B113" s="1176"/>
      <c r="C113" s="1176"/>
      <c r="D113" s="1176"/>
      <c r="E113" s="310" t="s">
        <v>214</v>
      </c>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298"/>
      <c r="AG113" s="298"/>
      <c r="AH113" s="298"/>
      <c r="AI113" s="298"/>
      <c r="AJ113" s="311"/>
      <c r="AK113" s="75"/>
    </row>
    <row r="114" spans="1:37" s="70" customFormat="1" ht="18" customHeight="1" thickBot="1">
      <c r="A114" s="1215"/>
      <c r="B114" s="1216"/>
      <c r="C114" s="1216"/>
      <c r="D114" s="1216"/>
      <c r="E114" s="312" t="s">
        <v>215</v>
      </c>
      <c r="F114" s="313"/>
      <c r="G114" s="313"/>
      <c r="H114" s="313"/>
      <c r="I114" s="313"/>
      <c r="J114" s="313"/>
      <c r="K114" s="313"/>
      <c r="L114" s="1198" t="s">
        <v>555</v>
      </c>
      <c r="M114" s="1199"/>
      <c r="N114" s="1199"/>
      <c r="O114" s="1236">
        <v>28</v>
      </c>
      <c r="P114" s="1236"/>
      <c r="Q114" s="314" t="s">
        <v>217</v>
      </c>
      <c r="R114" s="1236">
        <v>4</v>
      </c>
      <c r="S114" s="1236"/>
      <c r="T114" s="314" t="s">
        <v>218</v>
      </c>
      <c r="U114" s="315" t="s">
        <v>192</v>
      </c>
      <c r="V114" s="316"/>
      <c r="W114" s="317" t="s">
        <v>219</v>
      </c>
      <c r="X114" s="315"/>
      <c r="Y114" s="315"/>
      <c r="Z114" s="316"/>
      <c r="AA114" s="317" t="s">
        <v>220</v>
      </c>
      <c r="AB114" s="315"/>
      <c r="AC114" s="315" t="s">
        <v>176</v>
      </c>
      <c r="AD114" s="315"/>
      <c r="AE114" s="315"/>
      <c r="AF114" s="315"/>
      <c r="AG114" s="315"/>
      <c r="AH114" s="315"/>
      <c r="AI114" s="315"/>
      <c r="AJ114" s="318"/>
      <c r="AK114" s="75"/>
    </row>
    <row r="115" spans="1:37" s="70" customFormat="1" ht="15" customHeight="1">
      <c r="A115" s="1111" t="s">
        <v>221</v>
      </c>
      <c r="B115" s="1112"/>
      <c r="C115" s="1112"/>
      <c r="D115" s="1112"/>
      <c r="E115" s="1112"/>
      <c r="F115" s="1112"/>
      <c r="G115" s="1112"/>
      <c r="H115" s="1112"/>
      <c r="I115" s="1112"/>
      <c r="J115" s="1112"/>
      <c r="K115" s="1112"/>
      <c r="L115" s="1112"/>
      <c r="M115" s="1112"/>
      <c r="N115" s="1112"/>
      <c r="O115" s="1112"/>
      <c r="P115" s="1112"/>
      <c r="Q115" s="1112"/>
      <c r="R115" s="1112"/>
      <c r="S115" s="1112"/>
      <c r="T115" s="1112"/>
      <c r="U115" s="1112"/>
      <c r="V115" s="1112"/>
      <c r="W115" s="1112"/>
      <c r="X115" s="1112"/>
      <c r="Y115" s="1112"/>
      <c r="Z115" s="1112"/>
      <c r="AA115" s="1112"/>
      <c r="AB115" s="1112"/>
      <c r="AC115" s="1112"/>
      <c r="AD115" s="1112"/>
      <c r="AE115" s="1112"/>
      <c r="AF115" s="1116"/>
      <c r="AG115" s="319"/>
      <c r="AH115" s="320" t="s">
        <v>222</v>
      </c>
      <c r="AI115" s="319"/>
      <c r="AJ115" s="321"/>
    </row>
    <row r="116" spans="1:37" s="70" customFormat="1" ht="10.5" customHeight="1">
      <c r="A116" s="322"/>
      <c r="B116" s="322"/>
      <c r="C116" s="322"/>
      <c r="D116" s="322"/>
      <c r="E116" s="323"/>
      <c r="F116" s="282"/>
      <c r="G116" s="282"/>
      <c r="H116" s="282"/>
      <c r="I116" s="282"/>
      <c r="J116" s="282"/>
      <c r="K116" s="282"/>
      <c r="L116" s="299"/>
      <c r="M116" s="299"/>
      <c r="N116" s="282"/>
      <c r="O116" s="324"/>
      <c r="P116" s="324"/>
      <c r="Q116" s="324"/>
      <c r="R116" s="324"/>
      <c r="S116" s="324"/>
      <c r="T116" s="324"/>
      <c r="U116" s="282"/>
      <c r="V116" s="282"/>
      <c r="W116" s="325"/>
      <c r="X116" s="282"/>
      <c r="Y116" s="282"/>
      <c r="Z116" s="282"/>
      <c r="AA116" s="324"/>
      <c r="AB116" s="282"/>
      <c r="AC116" s="282"/>
      <c r="AD116" s="282"/>
      <c r="AE116" s="282"/>
      <c r="AF116" s="282"/>
      <c r="AG116" s="282"/>
      <c r="AH116" s="282"/>
      <c r="AI116" s="282"/>
      <c r="AJ116" s="326"/>
    </row>
    <row r="117" spans="1:37" s="70" customFormat="1" ht="18" customHeight="1" thickBot="1">
      <c r="A117" s="327" t="s">
        <v>223</v>
      </c>
      <c r="B117" s="298"/>
      <c r="C117" s="298"/>
      <c r="D117" s="298"/>
      <c r="E117" s="282"/>
      <c r="F117" s="282"/>
      <c r="G117" s="282"/>
      <c r="H117" s="282"/>
      <c r="I117" s="282"/>
      <c r="J117" s="282"/>
      <c r="K117" s="282"/>
      <c r="L117" s="282"/>
      <c r="M117" s="282"/>
      <c r="N117" s="282"/>
      <c r="O117" s="282"/>
      <c r="P117" s="282"/>
      <c r="Q117" s="282"/>
      <c r="R117" s="282"/>
      <c r="S117" s="282"/>
      <c r="T117" s="282"/>
      <c r="U117" s="282"/>
      <c r="V117" s="282"/>
      <c r="W117" s="282"/>
      <c r="X117" s="282"/>
      <c r="Y117" s="282"/>
      <c r="Z117" s="282"/>
      <c r="AA117" s="282"/>
      <c r="AB117" s="282"/>
      <c r="AC117" s="282"/>
      <c r="AD117" s="282"/>
      <c r="AE117" s="282"/>
      <c r="AF117" s="282"/>
      <c r="AG117" s="282"/>
      <c r="AH117" s="282"/>
      <c r="AI117" s="282"/>
      <c r="AJ117" s="282"/>
    </row>
    <row r="118" spans="1:37" s="70" customFormat="1" ht="77.25" customHeight="1" thickBot="1">
      <c r="A118" s="1186" t="s">
        <v>224</v>
      </c>
      <c r="B118" s="1187"/>
      <c r="C118" s="1187"/>
      <c r="D118" s="1188"/>
      <c r="E118" s="1228" t="s">
        <v>556</v>
      </c>
      <c r="F118" s="1229"/>
      <c r="G118" s="1229"/>
      <c r="H118" s="1229"/>
      <c r="I118" s="1229"/>
      <c r="J118" s="1229"/>
      <c r="K118" s="1229"/>
      <c r="L118" s="1229"/>
      <c r="M118" s="1229"/>
      <c r="N118" s="1229"/>
      <c r="O118" s="1229"/>
      <c r="P118" s="1229"/>
      <c r="Q118" s="1229"/>
      <c r="R118" s="1229"/>
      <c r="S118" s="1229"/>
      <c r="T118" s="1229"/>
      <c r="U118" s="1229"/>
      <c r="V118" s="1229"/>
      <c r="W118" s="1229"/>
      <c r="X118" s="1229"/>
      <c r="Y118" s="1229"/>
      <c r="Z118" s="1229"/>
      <c r="AA118" s="1229"/>
      <c r="AB118" s="1229"/>
      <c r="AC118" s="1229"/>
      <c r="AD118" s="1229"/>
      <c r="AE118" s="1229"/>
      <c r="AF118" s="1229"/>
      <c r="AG118" s="1229"/>
      <c r="AH118" s="1229"/>
      <c r="AI118" s="1229"/>
      <c r="AJ118" s="1230"/>
      <c r="AK118" s="75"/>
    </row>
    <row r="119" spans="1:37" s="70" customFormat="1" ht="16.5" customHeight="1" thickBot="1">
      <c r="A119" s="1212" t="s">
        <v>225</v>
      </c>
      <c r="B119" s="1213"/>
      <c r="C119" s="1213"/>
      <c r="D119" s="1222"/>
      <c r="E119" s="328"/>
      <c r="F119" s="296" t="s">
        <v>226</v>
      </c>
      <c r="G119" s="297"/>
      <c r="H119" s="297"/>
      <c r="I119" s="297"/>
      <c r="J119" s="297"/>
      <c r="K119" s="297"/>
      <c r="L119" s="297"/>
      <c r="M119" s="297"/>
      <c r="N119" s="328"/>
      <c r="O119" s="296" t="s">
        <v>227</v>
      </c>
      <c r="P119" s="297"/>
      <c r="Q119" s="297"/>
      <c r="R119" s="297"/>
      <c r="S119" s="297"/>
      <c r="T119" s="297"/>
      <c r="U119" s="328"/>
      <c r="V119" s="296" t="s">
        <v>228</v>
      </c>
      <c r="W119" s="297"/>
      <c r="X119" s="297"/>
      <c r="Y119" s="297"/>
      <c r="Z119" s="297"/>
      <c r="AA119" s="297"/>
      <c r="AB119" s="297"/>
      <c r="AC119" s="297"/>
      <c r="AD119" s="297"/>
      <c r="AE119" s="297"/>
      <c r="AF119" s="297"/>
      <c r="AG119" s="297"/>
      <c r="AH119" s="297"/>
      <c r="AI119" s="297"/>
      <c r="AJ119" s="300"/>
      <c r="AK119" s="75"/>
    </row>
    <row r="120" spans="1:37" s="70" customFormat="1" ht="14.25" customHeight="1" thickBot="1">
      <c r="A120" s="1215"/>
      <c r="B120" s="1216"/>
      <c r="C120" s="1216"/>
      <c r="D120" s="1223"/>
      <c r="E120" s="290" t="s">
        <v>229</v>
      </c>
      <c r="F120" s="290"/>
      <c r="G120" s="291"/>
      <c r="H120" s="291"/>
      <c r="I120" s="291"/>
      <c r="J120" s="291"/>
      <c r="K120" s="291"/>
      <c r="L120" s="291"/>
      <c r="M120" s="291"/>
      <c r="N120" s="291"/>
      <c r="O120" s="290"/>
      <c r="P120" s="1224"/>
      <c r="Q120" s="1225"/>
      <c r="R120" s="1225"/>
      <c r="S120" s="1225"/>
      <c r="T120" s="1225"/>
      <c r="U120" s="1225"/>
      <c r="V120" s="1225"/>
      <c r="W120" s="1225"/>
      <c r="X120" s="1225"/>
      <c r="Y120" s="1225"/>
      <c r="Z120" s="1225"/>
      <c r="AA120" s="1225"/>
      <c r="AB120" s="1225"/>
      <c r="AC120" s="1225"/>
      <c r="AD120" s="1225"/>
      <c r="AE120" s="1225"/>
      <c r="AF120" s="1225"/>
      <c r="AG120" s="1225"/>
      <c r="AH120" s="1225"/>
      <c r="AI120" s="1225"/>
      <c r="AJ120" s="1226"/>
      <c r="AK120" s="75"/>
    </row>
    <row r="121" spans="1:37" s="70" customFormat="1" ht="24.75" customHeight="1">
      <c r="A121" s="1186" t="s">
        <v>203</v>
      </c>
      <c r="B121" s="1187"/>
      <c r="C121" s="1187"/>
      <c r="D121" s="1227"/>
      <c r="E121" s="329"/>
      <c r="F121" s="290" t="s">
        <v>204</v>
      </c>
      <c r="G121" s="291"/>
      <c r="H121" s="291"/>
      <c r="I121" s="329"/>
      <c r="J121" s="290" t="s">
        <v>205</v>
      </c>
      <c r="K121" s="291"/>
      <c r="L121" s="291"/>
      <c r="M121" s="291"/>
      <c r="N121" s="291"/>
      <c r="O121" s="330"/>
      <c r="P121" s="290" t="s">
        <v>206</v>
      </c>
      <c r="Q121" s="291"/>
      <c r="R121" s="291"/>
      <c r="S121" s="291"/>
      <c r="T121" s="291"/>
      <c r="U121" s="291"/>
      <c r="V121" s="330"/>
      <c r="W121" s="290" t="s">
        <v>207</v>
      </c>
      <c r="X121" s="291"/>
      <c r="Y121" s="329"/>
      <c r="Z121" s="290" t="s">
        <v>208</v>
      </c>
      <c r="AA121" s="290"/>
      <c r="AB121" s="291"/>
      <c r="AC121" s="291"/>
      <c r="AD121" s="291"/>
      <c r="AE121" s="291"/>
      <c r="AF121" s="291"/>
      <c r="AG121" s="291"/>
      <c r="AH121" s="291"/>
      <c r="AI121" s="291"/>
      <c r="AJ121" s="331"/>
      <c r="AK121" s="75"/>
    </row>
    <row r="122" spans="1:37" s="70" customFormat="1" ht="15" customHeight="1">
      <c r="A122" s="1212" t="s">
        <v>209</v>
      </c>
      <c r="B122" s="1213"/>
      <c r="C122" s="1213"/>
      <c r="D122" s="1213"/>
      <c r="E122" s="295" t="s">
        <v>230</v>
      </c>
      <c r="F122" s="296"/>
      <c r="G122" s="297"/>
      <c r="H122" s="297"/>
      <c r="I122" s="297"/>
      <c r="J122" s="297"/>
      <c r="K122" s="297"/>
      <c r="L122" s="297"/>
      <c r="M122" s="297"/>
      <c r="N122" s="297"/>
      <c r="O122" s="296"/>
      <c r="P122" s="297"/>
      <c r="Q122" s="297"/>
      <c r="R122" s="297"/>
      <c r="S122" s="297"/>
      <c r="T122" s="297"/>
      <c r="U122" s="297"/>
      <c r="V122" s="296"/>
      <c r="W122" s="297"/>
      <c r="X122" s="297"/>
      <c r="Y122" s="297"/>
      <c r="Z122" s="297"/>
      <c r="AA122" s="297"/>
      <c r="AB122" s="297"/>
      <c r="AC122" s="297"/>
      <c r="AD122" s="297"/>
      <c r="AE122" s="297"/>
      <c r="AF122" s="297"/>
      <c r="AG122" s="297"/>
      <c r="AH122" s="297"/>
      <c r="AI122" s="297"/>
      <c r="AJ122" s="300"/>
      <c r="AK122" s="75"/>
    </row>
    <row r="123" spans="1:37" s="70" customFormat="1" ht="18" customHeight="1">
      <c r="A123" s="1214"/>
      <c r="B123" s="1176"/>
      <c r="C123" s="1176"/>
      <c r="D123" s="1176"/>
      <c r="E123" s="332"/>
      <c r="F123" s="299" t="s">
        <v>211</v>
      </c>
      <c r="G123" s="298"/>
      <c r="H123" s="298"/>
      <c r="I123" s="298"/>
      <c r="J123" s="298"/>
      <c r="K123" s="333"/>
      <c r="L123" s="299" t="s">
        <v>231</v>
      </c>
      <c r="M123" s="298"/>
      <c r="N123" s="298"/>
      <c r="O123" s="299"/>
      <c r="P123" s="299"/>
      <c r="Q123" s="303"/>
      <c r="R123" s="221"/>
      <c r="S123" s="299" t="s">
        <v>208</v>
      </c>
      <c r="T123" s="299"/>
      <c r="U123" s="299" t="s">
        <v>192</v>
      </c>
      <c r="V123" s="1217"/>
      <c r="W123" s="1217"/>
      <c r="X123" s="1217"/>
      <c r="Y123" s="1217"/>
      <c r="Z123" s="1217"/>
      <c r="AA123" s="1217"/>
      <c r="AB123" s="1217"/>
      <c r="AC123" s="1217"/>
      <c r="AD123" s="1217"/>
      <c r="AE123" s="1217"/>
      <c r="AF123" s="1217"/>
      <c r="AG123" s="1217"/>
      <c r="AH123" s="1217"/>
      <c r="AI123" s="1217"/>
      <c r="AJ123" s="305" t="s">
        <v>176</v>
      </c>
      <c r="AK123" s="75"/>
    </row>
    <row r="124" spans="1:37" s="70" customFormat="1" ht="15.75" customHeight="1" thickBot="1">
      <c r="A124" s="1214"/>
      <c r="B124" s="1176"/>
      <c r="C124" s="1176"/>
      <c r="D124" s="1176"/>
      <c r="E124" s="1218" t="s">
        <v>232</v>
      </c>
      <c r="F124" s="1219"/>
      <c r="G124" s="1219"/>
      <c r="H124" s="1219"/>
      <c r="I124" s="1219"/>
      <c r="J124" s="1219"/>
      <c r="K124" s="1219"/>
      <c r="L124" s="1219"/>
      <c r="M124" s="1219"/>
      <c r="N124" s="1219"/>
      <c r="O124" s="1219"/>
      <c r="P124" s="1219"/>
      <c r="Q124" s="1219"/>
      <c r="R124" s="1219"/>
      <c r="S124" s="1219"/>
      <c r="T124" s="1219"/>
      <c r="U124" s="1219"/>
      <c r="V124" s="1219"/>
      <c r="W124" s="1219"/>
      <c r="X124" s="1219"/>
      <c r="Y124" s="1219"/>
      <c r="Z124" s="1219"/>
      <c r="AA124" s="1219"/>
      <c r="AB124" s="1219"/>
      <c r="AC124" s="1219"/>
      <c r="AD124" s="1219"/>
      <c r="AE124" s="1219"/>
      <c r="AF124" s="1219"/>
      <c r="AG124" s="1219"/>
      <c r="AH124" s="1219"/>
      <c r="AI124" s="1219"/>
      <c r="AJ124" s="1220"/>
      <c r="AK124" s="75"/>
    </row>
    <row r="125" spans="1:37" s="70" customFormat="1" ht="82.5" customHeight="1" thickBot="1">
      <c r="A125" s="1214"/>
      <c r="B125" s="1176"/>
      <c r="C125" s="1176"/>
      <c r="D125" s="1176"/>
      <c r="E125" s="1231" t="s">
        <v>557</v>
      </c>
      <c r="F125" s="1232"/>
      <c r="G125" s="1232"/>
      <c r="H125" s="1232"/>
      <c r="I125" s="1232"/>
      <c r="J125" s="1232"/>
      <c r="K125" s="1232"/>
      <c r="L125" s="1232"/>
      <c r="M125" s="1232"/>
      <c r="N125" s="1232"/>
      <c r="O125" s="1232"/>
      <c r="P125" s="1232"/>
      <c r="Q125" s="1232"/>
      <c r="R125" s="1232"/>
      <c r="S125" s="1232"/>
      <c r="T125" s="1232"/>
      <c r="U125" s="1232"/>
      <c r="V125" s="1232"/>
      <c r="W125" s="1232"/>
      <c r="X125" s="1232"/>
      <c r="Y125" s="1232"/>
      <c r="Z125" s="1232"/>
      <c r="AA125" s="1232"/>
      <c r="AB125" s="1232"/>
      <c r="AC125" s="1232"/>
      <c r="AD125" s="1232"/>
      <c r="AE125" s="1232"/>
      <c r="AF125" s="1232"/>
      <c r="AG125" s="1232"/>
      <c r="AH125" s="1232"/>
      <c r="AI125" s="1232"/>
      <c r="AJ125" s="1233"/>
      <c r="AK125" s="75"/>
    </row>
    <row r="126" spans="1:37" s="70" customFormat="1" ht="14.25" thickBot="1">
      <c r="A126" s="1214"/>
      <c r="B126" s="1176"/>
      <c r="C126" s="1176"/>
      <c r="D126" s="1176"/>
      <c r="E126" s="310" t="s">
        <v>233</v>
      </c>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298"/>
      <c r="AB126" s="298"/>
      <c r="AC126" s="298"/>
      <c r="AD126" s="298"/>
      <c r="AE126" s="298"/>
      <c r="AF126" s="298"/>
      <c r="AG126" s="298"/>
      <c r="AH126" s="298"/>
      <c r="AI126" s="298"/>
      <c r="AJ126" s="311"/>
      <c r="AK126" s="107"/>
    </row>
    <row r="127" spans="1:37" s="70" customFormat="1" ht="18" customHeight="1" thickBot="1">
      <c r="A127" s="1215"/>
      <c r="B127" s="1216"/>
      <c r="C127" s="1216"/>
      <c r="D127" s="1216"/>
      <c r="E127" s="312" t="s">
        <v>215</v>
      </c>
      <c r="F127" s="313"/>
      <c r="G127" s="313"/>
      <c r="H127" s="313"/>
      <c r="I127" s="313"/>
      <c r="J127" s="313"/>
      <c r="K127" s="334"/>
      <c r="L127" s="1198" t="s">
        <v>118</v>
      </c>
      <c r="M127" s="1199"/>
      <c r="N127" s="1221" t="s">
        <v>558</v>
      </c>
      <c r="O127" s="1221"/>
      <c r="P127" s="314" t="s">
        <v>217</v>
      </c>
      <c r="Q127" s="1221">
        <v>10</v>
      </c>
      <c r="R127" s="1221"/>
      <c r="S127" s="314" t="s">
        <v>218</v>
      </c>
      <c r="T127" s="315" t="s">
        <v>192</v>
      </c>
      <c r="U127" s="335"/>
      <c r="V127" s="317" t="s">
        <v>219</v>
      </c>
      <c r="W127" s="315"/>
      <c r="X127" s="315"/>
      <c r="Y127" s="335"/>
      <c r="Z127" s="314" t="s">
        <v>220</v>
      </c>
      <c r="AA127" s="315"/>
      <c r="AB127" s="315" t="s">
        <v>176</v>
      </c>
      <c r="AC127" s="315"/>
      <c r="AD127" s="315"/>
      <c r="AE127" s="315"/>
      <c r="AF127" s="315"/>
      <c r="AG127" s="315"/>
      <c r="AH127" s="315"/>
      <c r="AI127" s="315"/>
      <c r="AJ127" s="318"/>
      <c r="AK127" s="75"/>
    </row>
    <row r="128" spans="1:37" s="70" customFormat="1" ht="15" customHeight="1">
      <c r="A128" s="1111" t="s">
        <v>221</v>
      </c>
      <c r="B128" s="1112"/>
      <c r="C128" s="1112"/>
      <c r="D128" s="1112"/>
      <c r="E128" s="1112"/>
      <c r="F128" s="1112"/>
      <c r="G128" s="1112"/>
      <c r="H128" s="1112"/>
      <c r="I128" s="1112"/>
      <c r="J128" s="1112"/>
      <c r="K128" s="1112"/>
      <c r="L128" s="1112"/>
      <c r="M128" s="1112"/>
      <c r="N128" s="1112"/>
      <c r="O128" s="1112"/>
      <c r="P128" s="1112"/>
      <c r="Q128" s="1112"/>
      <c r="R128" s="1112"/>
      <c r="S128" s="1112"/>
      <c r="T128" s="1112"/>
      <c r="U128" s="1112"/>
      <c r="V128" s="1112"/>
      <c r="W128" s="1112"/>
      <c r="X128" s="1112"/>
      <c r="Y128" s="1112"/>
      <c r="Z128" s="1112"/>
      <c r="AA128" s="1112"/>
      <c r="AB128" s="1112"/>
      <c r="AC128" s="1112"/>
      <c r="AD128" s="1112"/>
      <c r="AE128" s="1112"/>
      <c r="AF128" s="1116"/>
      <c r="AG128" s="336"/>
      <c r="AH128" s="337" t="s">
        <v>222</v>
      </c>
      <c r="AI128" s="336"/>
      <c r="AJ128" s="338"/>
    </row>
    <row r="129" spans="1:42" s="70" customFormat="1" ht="10.5" customHeight="1">
      <c r="A129" s="284"/>
      <c r="B129" s="284"/>
      <c r="C129" s="284"/>
      <c r="D129" s="284"/>
      <c r="E129" s="323"/>
      <c r="F129" s="282"/>
      <c r="G129" s="282"/>
      <c r="H129" s="282"/>
      <c r="I129" s="282"/>
      <c r="J129" s="282"/>
      <c r="K129" s="282"/>
      <c r="L129" s="324"/>
      <c r="M129" s="324"/>
      <c r="N129" s="324"/>
      <c r="O129" s="324"/>
      <c r="P129" s="324"/>
      <c r="Q129" s="324"/>
      <c r="R129" s="324"/>
      <c r="S129" s="324"/>
      <c r="T129" s="324"/>
      <c r="U129" s="324"/>
      <c r="V129" s="324"/>
      <c r="W129" s="324"/>
      <c r="X129" s="324"/>
      <c r="Y129" s="324"/>
      <c r="Z129" s="324"/>
      <c r="AA129" s="282"/>
      <c r="AB129" s="282"/>
      <c r="AC129" s="282"/>
      <c r="AD129" s="282"/>
      <c r="AE129" s="282"/>
      <c r="AF129" s="282"/>
      <c r="AG129" s="282"/>
      <c r="AH129" s="282"/>
      <c r="AI129" s="282"/>
      <c r="AJ129" s="339"/>
      <c r="AK129" s="75"/>
      <c r="AM129" s="57"/>
      <c r="AN129" s="57"/>
      <c r="AO129" s="57"/>
    </row>
    <row r="130" spans="1:42" s="70" customFormat="1" ht="18" customHeight="1">
      <c r="A130" s="340" t="s">
        <v>234</v>
      </c>
      <c r="B130" s="280"/>
      <c r="C130" s="284"/>
      <c r="D130" s="284"/>
      <c r="E130" s="284"/>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57"/>
      <c r="AL130" s="57"/>
      <c r="AM130" s="57"/>
      <c r="AN130" s="57"/>
      <c r="AO130" s="57"/>
      <c r="AP130" s="75"/>
    </row>
    <row r="131" spans="1:42" s="70" customFormat="1" ht="19.5" customHeight="1">
      <c r="A131" s="1101" t="s">
        <v>203</v>
      </c>
      <c r="B131" s="1102"/>
      <c r="C131" s="1102"/>
      <c r="D131" s="1193"/>
      <c r="E131" s="1204" t="s">
        <v>235</v>
      </c>
      <c r="F131" s="1205"/>
      <c r="G131" s="1205"/>
      <c r="H131" s="1206"/>
      <c r="I131" s="341"/>
      <c r="J131" s="1207" t="s">
        <v>204</v>
      </c>
      <c r="K131" s="1207"/>
      <c r="L131" s="1207"/>
      <c r="M131" s="341"/>
      <c r="N131" s="1208" t="s">
        <v>236</v>
      </c>
      <c r="O131" s="1208"/>
      <c r="P131" s="1208"/>
      <c r="Q131" s="1208"/>
      <c r="R131" s="1208"/>
      <c r="S131" s="1208"/>
      <c r="T131" s="341"/>
      <c r="U131" s="1208" t="s">
        <v>237</v>
      </c>
      <c r="V131" s="1208"/>
      <c r="W131" s="1208"/>
      <c r="X131" s="1208"/>
      <c r="Y131" s="1208"/>
      <c r="Z131" s="1208"/>
      <c r="AA131" s="297"/>
      <c r="AB131" s="297"/>
      <c r="AC131" s="297"/>
      <c r="AD131" s="293"/>
      <c r="AE131" s="297"/>
      <c r="AF131" s="297"/>
      <c r="AG131" s="297"/>
      <c r="AH131" s="293"/>
      <c r="AI131" s="293"/>
      <c r="AJ131" s="342"/>
      <c r="AK131" s="57"/>
      <c r="AL131" s="57"/>
      <c r="AM131" s="57"/>
      <c r="AN131" s="57"/>
      <c r="AO131" s="57"/>
      <c r="AP131" s="75"/>
    </row>
    <row r="132" spans="1:42" s="70" customFormat="1" ht="19.5" customHeight="1">
      <c r="A132" s="1111"/>
      <c r="B132" s="1112"/>
      <c r="C132" s="1112"/>
      <c r="D132" s="1116"/>
      <c r="E132" s="1209" t="s">
        <v>208</v>
      </c>
      <c r="F132" s="1210"/>
      <c r="G132" s="1210"/>
      <c r="H132" s="1211"/>
      <c r="I132" s="341"/>
      <c r="J132" s="1207" t="s">
        <v>205</v>
      </c>
      <c r="K132" s="1207"/>
      <c r="L132" s="1207"/>
      <c r="M132" s="341"/>
      <c r="N132" s="1207" t="s">
        <v>238</v>
      </c>
      <c r="O132" s="1207"/>
      <c r="P132" s="1207"/>
      <c r="Q132" s="1207"/>
      <c r="R132" s="1207"/>
      <c r="S132" s="1207"/>
      <c r="T132" s="341"/>
      <c r="U132" s="1192" t="s">
        <v>207</v>
      </c>
      <c r="V132" s="1192"/>
      <c r="W132" s="1192"/>
      <c r="X132" s="1192"/>
      <c r="Y132" s="1192"/>
      <c r="Z132" s="1192"/>
      <c r="AA132" s="343"/>
      <c r="AB132" s="1192" t="s">
        <v>208</v>
      </c>
      <c r="AC132" s="1192"/>
      <c r="AD132" s="1192"/>
      <c r="AE132" s="293" t="s">
        <v>192</v>
      </c>
      <c r="AF132" s="341" t="s">
        <v>578</v>
      </c>
      <c r="AG132" s="341"/>
      <c r="AH132" s="341"/>
      <c r="AI132" s="341"/>
      <c r="AJ132" s="344" t="s">
        <v>176</v>
      </c>
      <c r="AK132" s="57"/>
      <c r="AL132" s="57"/>
    </row>
    <row r="133" spans="1:42" s="70" customFormat="1" ht="15.75" customHeight="1">
      <c r="A133" s="1101" t="s">
        <v>209</v>
      </c>
      <c r="B133" s="1102"/>
      <c r="C133" s="1102"/>
      <c r="D133" s="1193"/>
      <c r="E133" s="345" t="s">
        <v>210</v>
      </c>
      <c r="F133" s="296"/>
      <c r="G133" s="297"/>
      <c r="H133" s="297"/>
      <c r="I133" s="297"/>
      <c r="J133" s="297"/>
      <c r="K133" s="297"/>
      <c r="L133" s="297"/>
      <c r="M133" s="297"/>
      <c r="N133" s="297"/>
      <c r="O133" s="296"/>
      <c r="P133" s="297"/>
      <c r="Q133" s="297"/>
      <c r="R133" s="297"/>
      <c r="S133" s="297"/>
      <c r="T133" s="297"/>
      <c r="U133" s="297"/>
      <c r="V133" s="296"/>
      <c r="W133" s="297"/>
      <c r="X133" s="297"/>
      <c r="Y133" s="297"/>
      <c r="Z133" s="297"/>
      <c r="AA133" s="297"/>
      <c r="AB133" s="297"/>
      <c r="AC133" s="297"/>
      <c r="AD133" s="297"/>
      <c r="AE133" s="297"/>
      <c r="AF133" s="297"/>
      <c r="AG133" s="297"/>
      <c r="AH133" s="297"/>
      <c r="AI133" s="297"/>
      <c r="AJ133" s="300"/>
      <c r="AM133" s="57"/>
      <c r="AN133" s="57"/>
    </row>
    <row r="134" spans="1:42" s="70" customFormat="1" ht="18" customHeight="1">
      <c r="A134" s="1194"/>
      <c r="B134" s="1195"/>
      <c r="C134" s="1195"/>
      <c r="D134" s="1196"/>
      <c r="E134" s="346"/>
      <c r="F134" s="299" t="s">
        <v>211</v>
      </c>
      <c r="G134" s="298"/>
      <c r="H134" s="298"/>
      <c r="I134" s="298"/>
      <c r="J134" s="298"/>
      <c r="K134" s="346"/>
      <c r="L134" s="299" t="s">
        <v>212</v>
      </c>
      <c r="M134" s="298"/>
      <c r="N134" s="298"/>
      <c r="O134" s="299"/>
      <c r="P134" s="299"/>
      <c r="Q134" s="303"/>
      <c r="R134" s="347"/>
      <c r="S134" s="299" t="s">
        <v>208</v>
      </c>
      <c r="T134" s="299"/>
      <c r="U134" s="299" t="s">
        <v>192</v>
      </c>
      <c r="V134" s="1197"/>
      <c r="W134" s="1197"/>
      <c r="X134" s="1197"/>
      <c r="Y134" s="1197"/>
      <c r="Z134" s="1197"/>
      <c r="AA134" s="1197"/>
      <c r="AB134" s="1197"/>
      <c r="AC134" s="1197"/>
      <c r="AD134" s="1197"/>
      <c r="AE134" s="1197"/>
      <c r="AF134" s="1197"/>
      <c r="AG134" s="1197"/>
      <c r="AH134" s="1197"/>
      <c r="AI134" s="1197"/>
      <c r="AJ134" s="305" t="s">
        <v>176</v>
      </c>
      <c r="AK134" s="57"/>
      <c r="AL134" s="57"/>
    </row>
    <row r="135" spans="1:42" s="70" customFormat="1" ht="15.75" customHeight="1" thickBot="1">
      <c r="A135" s="1194"/>
      <c r="B135" s="1195"/>
      <c r="C135" s="1195"/>
      <c r="D135" s="1196"/>
      <c r="E135" s="303" t="s">
        <v>239</v>
      </c>
      <c r="F135" s="303"/>
      <c r="G135" s="298"/>
      <c r="H135" s="298"/>
      <c r="I135" s="298"/>
      <c r="J135" s="298"/>
      <c r="K135" s="280"/>
      <c r="L135" s="298"/>
      <c r="M135" s="348"/>
      <c r="N135" s="280"/>
      <c r="O135" s="299"/>
      <c r="P135" s="303"/>
      <c r="Q135" s="303"/>
      <c r="R135" s="303"/>
      <c r="S135" s="308"/>
      <c r="T135" s="308"/>
      <c r="U135" s="308"/>
      <c r="V135" s="308"/>
      <c r="W135" s="308"/>
      <c r="X135" s="308"/>
      <c r="Y135" s="308"/>
      <c r="Z135" s="308"/>
      <c r="AA135" s="308"/>
      <c r="AB135" s="308"/>
      <c r="AC135" s="308"/>
      <c r="AD135" s="308"/>
      <c r="AE135" s="308"/>
      <c r="AF135" s="308"/>
      <c r="AG135" s="308"/>
      <c r="AH135" s="308"/>
      <c r="AI135" s="308"/>
      <c r="AJ135" s="309"/>
      <c r="AK135" s="75"/>
    </row>
    <row r="136" spans="1:42" s="70" customFormat="1" ht="95.25" customHeight="1" thickBot="1">
      <c r="A136" s="1194"/>
      <c r="B136" s="1195"/>
      <c r="C136" s="1195"/>
      <c r="D136" s="1195"/>
      <c r="E136" s="1201" t="s">
        <v>559</v>
      </c>
      <c r="F136" s="1202"/>
      <c r="G136" s="1202"/>
      <c r="H136" s="1202"/>
      <c r="I136" s="1202"/>
      <c r="J136" s="1202"/>
      <c r="K136" s="1202"/>
      <c r="L136" s="1202"/>
      <c r="M136" s="1202"/>
      <c r="N136" s="1202"/>
      <c r="O136" s="1202"/>
      <c r="P136" s="1202"/>
      <c r="Q136" s="1202"/>
      <c r="R136" s="1202"/>
      <c r="S136" s="1202"/>
      <c r="T136" s="1202"/>
      <c r="U136" s="1202"/>
      <c r="V136" s="1202"/>
      <c r="W136" s="1202"/>
      <c r="X136" s="1202"/>
      <c r="Y136" s="1202"/>
      <c r="Z136" s="1202"/>
      <c r="AA136" s="1202"/>
      <c r="AB136" s="1202"/>
      <c r="AC136" s="1202"/>
      <c r="AD136" s="1202"/>
      <c r="AE136" s="1202"/>
      <c r="AF136" s="1202"/>
      <c r="AG136" s="1202"/>
      <c r="AH136" s="1202"/>
      <c r="AI136" s="1202"/>
      <c r="AJ136" s="1203"/>
      <c r="AK136" s="75"/>
    </row>
    <row r="137" spans="1:42" s="70" customFormat="1" ht="14.25" thickBot="1">
      <c r="A137" s="1194"/>
      <c r="B137" s="1195"/>
      <c r="C137" s="1195"/>
      <c r="D137" s="1196"/>
      <c r="E137" s="299" t="s">
        <v>233</v>
      </c>
      <c r="F137" s="298"/>
      <c r="G137" s="298"/>
      <c r="H137" s="298"/>
      <c r="I137" s="298"/>
      <c r="J137" s="298"/>
      <c r="K137" s="298"/>
      <c r="L137" s="298"/>
      <c r="M137" s="298"/>
      <c r="N137" s="298"/>
      <c r="O137" s="298"/>
      <c r="P137" s="298"/>
      <c r="Q137" s="298"/>
      <c r="R137" s="298"/>
      <c r="S137" s="298"/>
      <c r="T137" s="298"/>
      <c r="U137" s="298"/>
      <c r="V137" s="298"/>
      <c r="W137" s="298"/>
      <c r="X137" s="298"/>
      <c r="Y137" s="298"/>
      <c r="Z137" s="298"/>
      <c r="AA137" s="298"/>
      <c r="AB137" s="298"/>
      <c r="AC137" s="298"/>
      <c r="AD137" s="298"/>
      <c r="AE137" s="298"/>
      <c r="AF137" s="298"/>
      <c r="AG137" s="298"/>
      <c r="AH137" s="298"/>
      <c r="AI137" s="298"/>
      <c r="AJ137" s="311"/>
      <c r="AK137" s="107"/>
    </row>
    <row r="138" spans="1:42" s="70" customFormat="1" ht="18" customHeight="1" thickBot="1">
      <c r="A138" s="1111"/>
      <c r="B138" s="1112"/>
      <c r="C138" s="1112"/>
      <c r="D138" s="1116"/>
      <c r="E138" s="349" t="s">
        <v>215</v>
      </c>
      <c r="F138" s="313"/>
      <c r="G138" s="313"/>
      <c r="H138" s="313"/>
      <c r="I138" s="313"/>
      <c r="J138" s="313"/>
      <c r="K138" s="334"/>
      <c r="L138" s="1198" t="s">
        <v>118</v>
      </c>
      <c r="M138" s="1199"/>
      <c r="N138" s="1200">
        <v>4</v>
      </c>
      <c r="O138" s="1200"/>
      <c r="P138" s="314" t="s">
        <v>217</v>
      </c>
      <c r="Q138" s="1200">
        <v>10</v>
      </c>
      <c r="R138" s="1200"/>
      <c r="S138" s="314" t="s">
        <v>218</v>
      </c>
      <c r="T138" s="315" t="s">
        <v>192</v>
      </c>
      <c r="U138" s="350"/>
      <c r="V138" s="317" t="s">
        <v>219</v>
      </c>
      <c r="W138" s="315"/>
      <c r="X138" s="315"/>
      <c r="Y138" s="350"/>
      <c r="Z138" s="314" t="s">
        <v>220</v>
      </c>
      <c r="AA138" s="315"/>
      <c r="AB138" s="315" t="s">
        <v>176</v>
      </c>
      <c r="AC138" s="315"/>
      <c r="AD138" s="315"/>
      <c r="AE138" s="315"/>
      <c r="AF138" s="315"/>
      <c r="AG138" s="315"/>
      <c r="AH138" s="315"/>
      <c r="AI138" s="315"/>
      <c r="AJ138" s="318"/>
      <c r="AK138" s="75"/>
    </row>
    <row r="139" spans="1:42" s="70" customFormat="1" ht="15" customHeight="1">
      <c r="A139" s="1111" t="s">
        <v>221</v>
      </c>
      <c r="B139" s="1112"/>
      <c r="C139" s="1112"/>
      <c r="D139" s="1112"/>
      <c r="E139" s="1112"/>
      <c r="F139" s="1112"/>
      <c r="G139" s="1112"/>
      <c r="H139" s="1112"/>
      <c r="I139" s="1112"/>
      <c r="J139" s="1112"/>
      <c r="K139" s="1112"/>
      <c r="L139" s="1112"/>
      <c r="M139" s="1112"/>
      <c r="N139" s="1112"/>
      <c r="O139" s="1112"/>
      <c r="P139" s="1112"/>
      <c r="Q139" s="1112"/>
      <c r="R139" s="1112"/>
      <c r="S139" s="1112"/>
      <c r="T139" s="1112"/>
      <c r="U139" s="1112"/>
      <c r="V139" s="1112"/>
      <c r="W139" s="1112"/>
      <c r="X139" s="1112"/>
      <c r="Y139" s="1112"/>
      <c r="Z139" s="1112"/>
      <c r="AA139" s="1112"/>
      <c r="AB139" s="1112"/>
      <c r="AC139" s="1112"/>
      <c r="AD139" s="1112"/>
      <c r="AE139" s="1112"/>
      <c r="AF139" s="1116"/>
      <c r="AG139" s="351"/>
      <c r="AH139" s="352" t="s">
        <v>222</v>
      </c>
      <c r="AI139" s="351"/>
      <c r="AJ139" s="353"/>
      <c r="AK139" s="240"/>
    </row>
    <row r="140" spans="1:42" s="70" customFormat="1" ht="7.5" customHeight="1">
      <c r="A140" s="284"/>
      <c r="B140" s="284"/>
      <c r="C140" s="284"/>
      <c r="D140" s="284"/>
      <c r="E140" s="323"/>
      <c r="F140" s="282"/>
      <c r="G140" s="282"/>
      <c r="H140" s="282"/>
      <c r="I140" s="282"/>
      <c r="J140" s="282"/>
      <c r="K140" s="282"/>
      <c r="L140" s="324"/>
      <c r="M140" s="324"/>
      <c r="N140" s="324"/>
      <c r="O140" s="324"/>
      <c r="P140" s="324"/>
      <c r="Q140" s="324"/>
      <c r="R140" s="324"/>
      <c r="S140" s="324"/>
      <c r="T140" s="282"/>
      <c r="U140" s="282"/>
      <c r="V140" s="325"/>
      <c r="W140" s="282"/>
      <c r="X140" s="282"/>
      <c r="Y140" s="282"/>
      <c r="Z140" s="324"/>
      <c r="AA140" s="282"/>
      <c r="AB140" s="282"/>
      <c r="AC140" s="282"/>
      <c r="AD140" s="282"/>
      <c r="AE140" s="282"/>
      <c r="AF140" s="282"/>
      <c r="AG140" s="282"/>
      <c r="AH140" s="282"/>
      <c r="AI140" s="282"/>
      <c r="AJ140" s="326"/>
      <c r="AK140" s="75"/>
    </row>
    <row r="141" spans="1:42" s="70" customFormat="1" ht="18" customHeight="1">
      <c r="A141" s="354" t="s">
        <v>240</v>
      </c>
      <c r="B141" s="284"/>
      <c r="C141" s="284"/>
      <c r="D141" s="284"/>
      <c r="E141" s="323"/>
      <c r="F141" s="282"/>
      <c r="G141" s="282"/>
      <c r="H141" s="282"/>
      <c r="I141" s="282"/>
      <c r="J141" s="282"/>
      <c r="K141" s="282"/>
      <c r="L141" s="324"/>
      <c r="M141" s="324"/>
      <c r="N141" s="324"/>
      <c r="O141" s="324"/>
      <c r="P141" s="324"/>
      <c r="Q141" s="324"/>
      <c r="R141" s="324"/>
      <c r="S141" s="324"/>
      <c r="T141" s="282"/>
      <c r="U141" s="282"/>
      <c r="V141" s="325"/>
      <c r="W141" s="282"/>
      <c r="X141" s="282"/>
      <c r="Y141" s="282"/>
      <c r="Z141" s="324"/>
      <c r="AA141" s="282"/>
      <c r="AB141" s="282"/>
      <c r="AC141" s="282"/>
      <c r="AD141" s="282"/>
      <c r="AE141" s="282"/>
      <c r="AF141" s="282"/>
      <c r="AG141" s="282"/>
      <c r="AH141" s="282"/>
      <c r="AI141" s="282"/>
      <c r="AJ141" s="326"/>
      <c r="AK141" s="75"/>
    </row>
    <row r="142" spans="1:42" s="70" customFormat="1" ht="14.25" customHeight="1" thickBot="1">
      <c r="A142" s="286"/>
      <c r="B142" s="1185" t="s">
        <v>241</v>
      </c>
      <c r="C142" s="1185"/>
      <c r="D142" s="1185"/>
      <c r="E142" s="1185"/>
      <c r="F142" s="1185"/>
      <c r="G142" s="1185"/>
      <c r="H142" s="1185"/>
      <c r="I142" s="1185"/>
      <c r="J142" s="1185"/>
      <c r="K142" s="1185"/>
      <c r="L142" s="1185"/>
      <c r="M142" s="1185"/>
      <c r="N142" s="1185"/>
      <c r="O142" s="1185"/>
      <c r="P142" s="1185"/>
      <c r="Q142" s="1185"/>
      <c r="R142" s="1185"/>
      <c r="S142" s="1185"/>
      <c r="T142" s="1185"/>
      <c r="U142" s="1185"/>
      <c r="V142" s="1185"/>
      <c r="W142" s="1185"/>
      <c r="X142" s="1185"/>
      <c r="Y142" s="1185"/>
      <c r="Z142" s="1185"/>
      <c r="AA142" s="1185"/>
      <c r="AB142" s="1185"/>
      <c r="AC142" s="1185"/>
      <c r="AD142" s="1185"/>
      <c r="AE142" s="1185"/>
      <c r="AF142" s="1185"/>
      <c r="AG142" s="1185"/>
      <c r="AH142" s="1185"/>
      <c r="AI142" s="1185"/>
      <c r="AJ142" s="1185"/>
    </row>
    <row r="143" spans="1:42" s="70" customFormat="1" ht="75" customHeight="1" thickBot="1">
      <c r="A143" s="1186" t="s">
        <v>242</v>
      </c>
      <c r="B143" s="1187"/>
      <c r="C143" s="1187"/>
      <c r="D143" s="1188"/>
      <c r="E143" s="1189"/>
      <c r="F143" s="1190"/>
      <c r="G143" s="1190"/>
      <c r="H143" s="1190"/>
      <c r="I143" s="1190"/>
      <c r="J143" s="1190"/>
      <c r="K143" s="1190"/>
      <c r="L143" s="1190"/>
      <c r="M143" s="1190"/>
      <c r="N143" s="1190"/>
      <c r="O143" s="1190"/>
      <c r="P143" s="1190"/>
      <c r="Q143" s="1190"/>
      <c r="R143" s="1190"/>
      <c r="S143" s="1190"/>
      <c r="T143" s="1190"/>
      <c r="U143" s="1190"/>
      <c r="V143" s="1190"/>
      <c r="W143" s="1190"/>
      <c r="X143" s="1190"/>
      <c r="Y143" s="1190"/>
      <c r="Z143" s="1190"/>
      <c r="AA143" s="1190"/>
      <c r="AB143" s="1190"/>
      <c r="AC143" s="1190"/>
      <c r="AD143" s="1190"/>
      <c r="AE143" s="1190"/>
      <c r="AF143" s="1190"/>
      <c r="AG143" s="1190"/>
      <c r="AH143" s="1190"/>
      <c r="AI143" s="1190"/>
      <c r="AJ143" s="1191"/>
    </row>
    <row r="144" spans="1:42" s="70" customFormat="1" ht="75" customHeight="1" thickBot="1">
      <c r="A144" s="1186" t="s">
        <v>243</v>
      </c>
      <c r="B144" s="1187"/>
      <c r="C144" s="1187"/>
      <c r="D144" s="1188"/>
      <c r="E144" s="1189"/>
      <c r="F144" s="1190"/>
      <c r="G144" s="1190"/>
      <c r="H144" s="1190"/>
      <c r="I144" s="1190"/>
      <c r="J144" s="1190"/>
      <c r="K144" s="1190"/>
      <c r="L144" s="1190"/>
      <c r="M144" s="1190"/>
      <c r="N144" s="1190"/>
      <c r="O144" s="1190"/>
      <c r="P144" s="1190"/>
      <c r="Q144" s="1190"/>
      <c r="R144" s="1190"/>
      <c r="S144" s="1190"/>
      <c r="T144" s="1190"/>
      <c r="U144" s="1190"/>
      <c r="V144" s="1190"/>
      <c r="W144" s="1190"/>
      <c r="X144" s="1190"/>
      <c r="Y144" s="1190"/>
      <c r="Z144" s="1190"/>
      <c r="AA144" s="1190"/>
      <c r="AB144" s="1190"/>
      <c r="AC144" s="1190"/>
      <c r="AD144" s="1190"/>
      <c r="AE144" s="1190"/>
      <c r="AF144" s="1190"/>
      <c r="AG144" s="1190"/>
      <c r="AH144" s="1190"/>
      <c r="AI144" s="1190"/>
      <c r="AJ144" s="1191"/>
    </row>
    <row r="145" spans="1:38" s="70" customFormat="1" ht="4.5" customHeight="1">
      <c r="A145" s="195"/>
      <c r="B145" s="284"/>
      <c r="C145" s="284"/>
      <c r="D145" s="284"/>
      <c r="E145" s="323"/>
      <c r="F145" s="282"/>
      <c r="G145" s="282"/>
      <c r="H145" s="282"/>
      <c r="I145" s="282"/>
      <c r="J145" s="282"/>
      <c r="K145" s="282"/>
      <c r="L145" s="324"/>
      <c r="M145" s="324"/>
      <c r="N145" s="324"/>
      <c r="O145" s="324"/>
      <c r="P145" s="324"/>
      <c r="Q145" s="324"/>
      <c r="R145" s="324"/>
      <c r="S145" s="324"/>
      <c r="T145" s="282"/>
      <c r="U145" s="282"/>
      <c r="V145" s="325"/>
      <c r="W145" s="282"/>
      <c r="X145" s="282"/>
      <c r="Y145" s="282"/>
      <c r="Z145" s="324"/>
      <c r="AA145" s="282"/>
      <c r="AB145" s="282"/>
      <c r="AC145" s="282"/>
      <c r="AD145" s="282"/>
      <c r="AE145" s="282"/>
      <c r="AF145" s="282"/>
      <c r="AG145" s="282"/>
      <c r="AH145" s="282"/>
      <c r="AI145" s="282"/>
      <c r="AJ145" s="326"/>
    </row>
    <row r="146" spans="1:38" s="70" customFormat="1" ht="4.5" customHeight="1">
      <c r="A146" s="195"/>
      <c r="B146" s="284"/>
      <c r="C146" s="284"/>
      <c r="D146" s="284"/>
      <c r="E146" s="323"/>
      <c r="F146" s="282"/>
      <c r="G146" s="282"/>
      <c r="H146" s="282"/>
      <c r="I146" s="282"/>
      <c r="J146" s="282"/>
      <c r="K146" s="282"/>
      <c r="L146" s="324"/>
      <c r="M146" s="324"/>
      <c r="N146" s="324"/>
      <c r="O146" s="324"/>
      <c r="P146" s="324"/>
      <c r="Q146" s="324"/>
      <c r="R146" s="324"/>
      <c r="S146" s="324"/>
      <c r="T146" s="282"/>
      <c r="U146" s="282"/>
      <c r="V146" s="325"/>
      <c r="W146" s="282"/>
      <c r="X146" s="282"/>
      <c r="Y146" s="282"/>
      <c r="Z146" s="324"/>
      <c r="AA146" s="282"/>
      <c r="AB146" s="282"/>
      <c r="AC146" s="282"/>
      <c r="AD146" s="282"/>
      <c r="AE146" s="282"/>
      <c r="AF146" s="282"/>
      <c r="AG146" s="282"/>
      <c r="AH146" s="282"/>
      <c r="AI146" s="282"/>
      <c r="AJ146" s="326"/>
    </row>
    <row r="147" spans="1:38" s="70" customFormat="1" ht="17.25" customHeight="1">
      <c r="A147" s="355" t="s">
        <v>244</v>
      </c>
      <c r="B147" s="356"/>
      <c r="C147" s="356"/>
      <c r="D147" s="356"/>
      <c r="E147" s="356"/>
      <c r="F147" s="356"/>
      <c r="G147" s="356"/>
      <c r="H147" s="356"/>
      <c r="I147" s="356"/>
      <c r="J147" s="356"/>
      <c r="K147" s="356"/>
      <c r="L147" s="356"/>
      <c r="M147" s="356"/>
      <c r="N147" s="356"/>
      <c r="O147" s="356"/>
      <c r="P147" s="356"/>
      <c r="Q147" s="356"/>
      <c r="R147" s="356"/>
      <c r="S147" s="356"/>
      <c r="T147" s="356"/>
      <c r="U147" s="356"/>
      <c r="V147" s="356"/>
      <c r="W147" s="356"/>
      <c r="X147" s="356"/>
      <c r="Y147" s="356"/>
      <c r="Z147" s="356"/>
      <c r="AA147" s="356"/>
      <c r="AB147" s="356"/>
      <c r="AC147" s="356"/>
      <c r="AD147" s="356"/>
      <c r="AE147" s="356"/>
      <c r="AF147" s="284"/>
      <c r="AG147" s="110"/>
      <c r="AH147" s="110"/>
      <c r="AI147" s="110"/>
      <c r="AJ147" s="283"/>
      <c r="AL147" s="357"/>
    </row>
    <row r="148" spans="1:38" s="70" customFormat="1" ht="17.25" customHeight="1">
      <c r="A148" s="358" t="s">
        <v>245</v>
      </c>
      <c r="B148" s="358"/>
      <c r="C148" s="358"/>
      <c r="D148" s="358"/>
      <c r="E148" s="358"/>
      <c r="F148" s="358"/>
      <c r="G148" s="358"/>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358"/>
      <c r="AI148" s="358"/>
      <c r="AJ148" s="283"/>
      <c r="AK148" s="75"/>
      <c r="AL148" s="359"/>
    </row>
    <row r="149" spans="1:38" s="70" customFormat="1" ht="6.75" customHeight="1" thickBot="1">
      <c r="A149" s="358"/>
      <c r="B149" s="358"/>
      <c r="C149" s="358"/>
      <c r="D149" s="358"/>
      <c r="E149" s="358"/>
      <c r="F149" s="358"/>
      <c r="G149" s="358"/>
      <c r="H149" s="358"/>
      <c r="I149" s="358"/>
      <c r="J149" s="358"/>
      <c r="K149" s="358"/>
      <c r="L149" s="358"/>
      <c r="M149" s="358"/>
      <c r="N149" s="358"/>
      <c r="O149" s="358"/>
      <c r="P149" s="358"/>
      <c r="Q149" s="358"/>
      <c r="R149" s="358"/>
      <c r="S149" s="358"/>
      <c r="T149" s="358"/>
      <c r="U149" s="358"/>
      <c r="V149" s="358"/>
      <c r="W149" s="358"/>
      <c r="X149" s="358"/>
      <c r="Y149" s="358"/>
      <c r="Z149" s="358"/>
      <c r="AA149" s="358"/>
      <c r="AB149" s="358"/>
      <c r="AC149" s="358"/>
      <c r="AD149" s="358"/>
      <c r="AE149" s="358"/>
      <c r="AF149" s="358"/>
      <c r="AG149" s="358"/>
      <c r="AH149" s="358"/>
      <c r="AI149" s="358"/>
      <c r="AJ149" s="283"/>
      <c r="AK149" s="75"/>
      <c r="AL149" s="359"/>
    </row>
    <row r="150" spans="1:38" s="70" customFormat="1" ht="17.25" customHeight="1" thickBot="1">
      <c r="A150" s="360" t="s">
        <v>246</v>
      </c>
      <c r="B150" s="361"/>
      <c r="C150" s="362"/>
      <c r="D150" s="362"/>
      <c r="E150" s="362"/>
      <c r="F150" s="362"/>
      <c r="G150" s="362"/>
      <c r="H150" s="362"/>
      <c r="I150" s="362"/>
      <c r="J150" s="362"/>
      <c r="K150" s="362"/>
      <c r="L150" s="362"/>
      <c r="M150" s="362"/>
      <c r="N150" s="362"/>
      <c r="O150" s="362"/>
      <c r="P150" s="362"/>
      <c r="Q150" s="362"/>
      <c r="R150" s="362"/>
      <c r="S150" s="362"/>
      <c r="T150" s="362"/>
      <c r="U150" s="363" t="s">
        <v>247</v>
      </c>
      <c r="V150" s="364"/>
      <c r="W150" s="364"/>
      <c r="X150" s="364"/>
      <c r="Y150" s="364"/>
      <c r="Z150" s="364"/>
      <c r="AA150" s="364"/>
      <c r="AB150" s="150"/>
      <c r="AC150" s="365"/>
      <c r="AD150" s="366" t="s">
        <v>248</v>
      </c>
      <c r="AE150" s="367"/>
      <c r="AF150" s="367"/>
      <c r="AG150" s="368"/>
      <c r="AH150" s="369" t="s">
        <v>249</v>
      </c>
      <c r="AI150" s="364"/>
      <c r="AJ150" s="370"/>
      <c r="AK150" s="75"/>
      <c r="AL150" s="371"/>
    </row>
    <row r="151" spans="1:38" s="70" customFormat="1" ht="18" customHeight="1">
      <c r="A151" s="372"/>
      <c r="B151" s="373" t="s">
        <v>250</v>
      </c>
      <c r="C151" s="207" t="s">
        <v>251</v>
      </c>
      <c r="D151" s="207"/>
      <c r="E151" s="207"/>
      <c r="F151" s="207"/>
      <c r="G151" s="207"/>
      <c r="H151" s="207"/>
      <c r="I151" s="207"/>
      <c r="J151" s="207"/>
      <c r="K151" s="207"/>
      <c r="L151" s="207"/>
      <c r="M151" s="207"/>
      <c r="N151" s="207"/>
      <c r="O151" s="207"/>
      <c r="P151" s="207"/>
      <c r="Q151" s="207"/>
      <c r="R151" s="207"/>
      <c r="S151" s="207"/>
      <c r="T151" s="207"/>
      <c r="U151" s="195"/>
      <c r="V151" s="195"/>
      <c r="W151" s="195"/>
      <c r="X151" s="195"/>
      <c r="Y151" s="374"/>
      <c r="Z151" s="374"/>
      <c r="AA151" s="374"/>
      <c r="AB151" s="374"/>
      <c r="AC151" s="358"/>
      <c r="AD151" s="358"/>
      <c r="AE151" s="358"/>
      <c r="AF151" s="358"/>
      <c r="AG151" s="240"/>
      <c r="AH151" s="240"/>
      <c r="AI151" s="240"/>
      <c r="AJ151" s="375"/>
      <c r="AK151" s="376"/>
      <c r="AL151" s="377"/>
    </row>
    <row r="152" spans="1:38" s="70" customFormat="1" ht="18" customHeight="1">
      <c r="A152" s="372"/>
      <c r="B152" s="378" t="s">
        <v>252</v>
      </c>
      <c r="C152" s="379" t="s">
        <v>253</v>
      </c>
      <c r="D152" s="379"/>
      <c r="E152" s="379"/>
      <c r="F152" s="379"/>
      <c r="G152" s="379"/>
      <c r="H152" s="379"/>
      <c r="I152" s="379"/>
      <c r="J152" s="379"/>
      <c r="K152" s="379"/>
      <c r="L152" s="379"/>
      <c r="M152" s="379"/>
      <c r="N152" s="379"/>
      <c r="O152" s="379"/>
      <c r="P152" s="379"/>
      <c r="Q152" s="379"/>
      <c r="R152" s="379"/>
      <c r="S152" s="379"/>
      <c r="T152" s="379"/>
      <c r="U152" s="379"/>
      <c r="V152" s="379"/>
      <c r="W152" s="379"/>
      <c r="X152" s="379"/>
      <c r="Y152" s="380"/>
      <c r="Z152" s="380"/>
      <c r="AA152" s="380"/>
      <c r="AB152" s="380"/>
      <c r="AC152" s="381"/>
      <c r="AD152" s="382"/>
      <c r="AE152" s="381"/>
      <c r="AF152" s="381"/>
      <c r="AG152" s="383"/>
      <c r="AH152" s="383"/>
      <c r="AI152" s="383"/>
      <c r="AJ152" s="384"/>
      <c r="AK152" s="376"/>
      <c r="AL152" s="377"/>
    </row>
    <row r="153" spans="1:38" s="70" customFormat="1" ht="18" customHeight="1">
      <c r="A153" s="385"/>
      <c r="B153" s="386" t="s">
        <v>254</v>
      </c>
      <c r="C153" s="287" t="s">
        <v>255</v>
      </c>
      <c r="D153" s="288"/>
      <c r="E153" s="288"/>
      <c r="F153" s="288"/>
      <c r="G153" s="288"/>
      <c r="H153" s="288"/>
      <c r="I153" s="288"/>
      <c r="J153" s="288"/>
      <c r="K153" s="288"/>
      <c r="L153" s="288"/>
      <c r="M153" s="288"/>
      <c r="N153" s="288"/>
      <c r="O153" s="288"/>
      <c r="P153" s="288"/>
      <c r="Q153" s="288"/>
      <c r="R153" s="288"/>
      <c r="S153" s="288"/>
      <c r="T153" s="288"/>
      <c r="U153" s="288"/>
      <c r="V153" s="288"/>
      <c r="W153" s="288"/>
      <c r="X153" s="288"/>
      <c r="Y153" s="387"/>
      <c r="Z153" s="387"/>
      <c r="AA153" s="387"/>
      <c r="AB153" s="387"/>
      <c r="AC153" s="388"/>
      <c r="AD153" s="388"/>
      <c r="AE153" s="388"/>
      <c r="AF153" s="388"/>
      <c r="AG153" s="389"/>
      <c r="AH153" s="389"/>
      <c r="AI153" s="389"/>
      <c r="AJ153" s="390"/>
      <c r="AK153" s="376"/>
      <c r="AL153" s="377"/>
    </row>
    <row r="154" spans="1:38" s="70" customFormat="1" ht="15" customHeight="1">
      <c r="A154" s="1111" t="s">
        <v>221</v>
      </c>
      <c r="B154" s="1112"/>
      <c r="C154" s="1112"/>
      <c r="D154" s="1112"/>
      <c r="E154" s="1112"/>
      <c r="F154" s="1112"/>
      <c r="G154" s="1112"/>
      <c r="H154" s="1112"/>
      <c r="I154" s="1112"/>
      <c r="J154" s="1112"/>
      <c r="K154" s="1112"/>
      <c r="L154" s="1112"/>
      <c r="M154" s="1112"/>
      <c r="N154" s="1112"/>
      <c r="O154" s="1112"/>
      <c r="P154" s="1112"/>
      <c r="Q154" s="1112"/>
      <c r="R154" s="1112"/>
      <c r="S154" s="1112"/>
      <c r="T154" s="1112"/>
      <c r="U154" s="1112"/>
      <c r="V154" s="1112"/>
      <c r="W154" s="1112"/>
      <c r="X154" s="1112"/>
      <c r="Y154" s="1112"/>
      <c r="Z154" s="1112"/>
      <c r="AA154" s="1112"/>
      <c r="AB154" s="1112"/>
      <c r="AC154" s="1112"/>
      <c r="AD154" s="1112"/>
      <c r="AE154" s="1112"/>
      <c r="AF154" s="1116"/>
      <c r="AG154" s="319"/>
      <c r="AH154" s="320" t="s">
        <v>222</v>
      </c>
      <c r="AI154" s="319"/>
      <c r="AJ154" s="391"/>
      <c r="AK154" s="240"/>
    </row>
    <row r="155" spans="1:38" s="70" customFormat="1" ht="22.5" customHeight="1" thickBot="1">
      <c r="A155" s="392"/>
      <c r="B155" s="393"/>
      <c r="C155" s="195"/>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374"/>
      <c r="Z155" s="374"/>
      <c r="AA155" s="374"/>
      <c r="AB155" s="374"/>
      <c r="AC155" s="358"/>
      <c r="AD155" s="358"/>
      <c r="AE155" s="358"/>
      <c r="AF155" s="358"/>
      <c r="AG155" s="240"/>
      <c r="AH155" s="240"/>
      <c r="AI155" s="240"/>
      <c r="AJ155" s="394"/>
      <c r="AK155" s="376"/>
      <c r="AL155" s="377"/>
    </row>
    <row r="156" spans="1:38" s="70" customFormat="1" ht="17.25" customHeight="1" thickBot="1">
      <c r="A156" s="395" t="s">
        <v>256</v>
      </c>
      <c r="B156" s="396"/>
      <c r="C156" s="396"/>
      <c r="D156" s="396"/>
      <c r="E156" s="396"/>
      <c r="F156" s="396"/>
      <c r="G156" s="396"/>
      <c r="H156" s="396"/>
      <c r="I156" s="396"/>
      <c r="J156" s="396"/>
      <c r="K156" s="396"/>
      <c r="L156" s="396"/>
      <c r="M156" s="396"/>
      <c r="N156" s="396"/>
      <c r="O156" s="396"/>
      <c r="P156" s="396"/>
      <c r="Q156" s="396"/>
      <c r="R156" s="396"/>
      <c r="S156" s="396"/>
      <c r="T156" s="397"/>
      <c r="U156" s="363" t="s">
        <v>247</v>
      </c>
      <c r="V156" s="150"/>
      <c r="W156" s="364"/>
      <c r="X156" s="364"/>
      <c r="Y156" s="364"/>
      <c r="Z156" s="364"/>
      <c r="AA156" s="364"/>
      <c r="AB156" s="364"/>
      <c r="AC156" s="365"/>
      <c r="AD156" s="366" t="s">
        <v>248</v>
      </c>
      <c r="AE156" s="367"/>
      <c r="AF156" s="367"/>
      <c r="AG156" s="368"/>
      <c r="AH156" s="369" t="s">
        <v>249</v>
      </c>
      <c r="AI156" s="364"/>
      <c r="AJ156" s="370"/>
      <c r="AK156" s="398"/>
      <c r="AL156" s="399"/>
    </row>
    <row r="157" spans="1:38" s="70" customFormat="1" ht="31.5" customHeight="1">
      <c r="A157" s="1148"/>
      <c r="B157" s="400" t="s">
        <v>250</v>
      </c>
      <c r="C157" s="1168" t="s">
        <v>257</v>
      </c>
      <c r="D157" s="1169"/>
      <c r="E157" s="1169"/>
      <c r="F157" s="1169"/>
      <c r="G157" s="1169"/>
      <c r="H157" s="1169"/>
      <c r="I157" s="1169"/>
      <c r="J157" s="1169"/>
      <c r="K157" s="1169"/>
      <c r="L157" s="1169"/>
      <c r="M157" s="1169"/>
      <c r="N157" s="1169"/>
      <c r="O157" s="1169"/>
      <c r="P157" s="1169"/>
      <c r="Q157" s="1169"/>
      <c r="R157" s="1169"/>
      <c r="S157" s="1169"/>
      <c r="T157" s="1169"/>
      <c r="U157" s="1169"/>
      <c r="V157" s="1169"/>
      <c r="W157" s="1169"/>
      <c r="X157" s="1169"/>
      <c r="Y157" s="1169"/>
      <c r="Z157" s="1169"/>
      <c r="AA157" s="1169"/>
      <c r="AB157" s="1169"/>
      <c r="AC157" s="1169"/>
      <c r="AD157" s="1169"/>
      <c r="AE157" s="1169"/>
      <c r="AF157" s="1169"/>
      <c r="AG157" s="1169"/>
      <c r="AH157" s="1169"/>
      <c r="AI157" s="1169"/>
      <c r="AJ157" s="1170"/>
      <c r="AK157" s="75"/>
      <c r="AL157" s="401"/>
    </row>
    <row r="158" spans="1:38" s="70" customFormat="1" ht="15" customHeight="1">
      <c r="A158" s="1149"/>
      <c r="B158" s="1171"/>
      <c r="C158" s="1158" t="s">
        <v>258</v>
      </c>
      <c r="D158" s="1121"/>
      <c r="E158" s="1121"/>
      <c r="F158" s="1121"/>
      <c r="G158" s="1121"/>
      <c r="H158" s="1121"/>
      <c r="I158" s="1121"/>
      <c r="J158" s="1159"/>
      <c r="K158" s="1172"/>
      <c r="L158" s="1173" t="s">
        <v>85</v>
      </c>
      <c r="M158" s="1175" t="s">
        <v>259</v>
      </c>
      <c r="N158" s="1176"/>
      <c r="O158" s="1176"/>
      <c r="P158" s="1176"/>
      <c r="Q158" s="1176"/>
      <c r="R158" s="1176"/>
      <c r="S158" s="1176"/>
      <c r="T158" s="1176"/>
      <c r="U158" s="1176"/>
      <c r="V158" s="1176"/>
      <c r="W158" s="1176"/>
      <c r="X158" s="1176"/>
      <c r="Y158" s="1176"/>
      <c r="Z158" s="1176"/>
      <c r="AA158" s="1176"/>
      <c r="AB158" s="1176"/>
      <c r="AC158" s="1176"/>
      <c r="AD158" s="1176"/>
      <c r="AE158" s="1176"/>
      <c r="AF158" s="1176"/>
      <c r="AG158" s="1176"/>
      <c r="AH158" s="1176"/>
      <c r="AI158" s="1176"/>
      <c r="AJ158" s="1177"/>
      <c r="AK158" s="402"/>
      <c r="AL158" s="403"/>
    </row>
    <row r="159" spans="1:38" s="70" customFormat="1" ht="15" customHeight="1" thickBot="1">
      <c r="A159" s="1149"/>
      <c r="B159" s="1155"/>
      <c r="C159" s="1158"/>
      <c r="D159" s="1121"/>
      <c r="E159" s="1121"/>
      <c r="F159" s="1121"/>
      <c r="G159" s="1121"/>
      <c r="H159" s="1121"/>
      <c r="I159" s="1121"/>
      <c r="J159" s="1159"/>
      <c r="K159" s="1172"/>
      <c r="L159" s="1173"/>
      <c r="M159" s="1175"/>
      <c r="N159" s="1176"/>
      <c r="O159" s="1176"/>
      <c r="P159" s="1176"/>
      <c r="Q159" s="1176"/>
      <c r="R159" s="1176"/>
      <c r="S159" s="1176"/>
      <c r="T159" s="1176"/>
      <c r="U159" s="1176"/>
      <c r="V159" s="1176"/>
      <c r="W159" s="1176"/>
      <c r="X159" s="1176"/>
      <c r="Y159" s="1176"/>
      <c r="Z159" s="1176"/>
      <c r="AA159" s="1176"/>
      <c r="AB159" s="1176"/>
      <c r="AC159" s="1176"/>
      <c r="AD159" s="1176"/>
      <c r="AE159" s="1176"/>
      <c r="AF159" s="1176"/>
      <c r="AG159" s="1176"/>
      <c r="AH159" s="1176"/>
      <c r="AI159" s="1176"/>
      <c r="AJ159" s="1177"/>
      <c r="AK159" s="402"/>
      <c r="AL159" s="403"/>
    </row>
    <row r="160" spans="1:38" s="70" customFormat="1" ht="75" customHeight="1" thickBot="1">
      <c r="A160" s="1149"/>
      <c r="B160" s="1155"/>
      <c r="C160" s="1158"/>
      <c r="D160" s="1121"/>
      <c r="E160" s="1121"/>
      <c r="F160" s="1121"/>
      <c r="G160" s="1121"/>
      <c r="H160" s="1121"/>
      <c r="I160" s="1121"/>
      <c r="J160" s="1159"/>
      <c r="K160" s="404"/>
      <c r="L160" s="1174"/>
      <c r="M160" s="1178"/>
      <c r="N160" s="1179"/>
      <c r="O160" s="1179"/>
      <c r="P160" s="1179"/>
      <c r="Q160" s="1179"/>
      <c r="R160" s="1179"/>
      <c r="S160" s="1179"/>
      <c r="T160" s="1179"/>
      <c r="U160" s="1179"/>
      <c r="V160" s="1179"/>
      <c r="W160" s="1179"/>
      <c r="X160" s="1179"/>
      <c r="Y160" s="1179"/>
      <c r="Z160" s="1179"/>
      <c r="AA160" s="1179"/>
      <c r="AB160" s="1179"/>
      <c r="AC160" s="1179"/>
      <c r="AD160" s="1179"/>
      <c r="AE160" s="1179"/>
      <c r="AF160" s="1179"/>
      <c r="AG160" s="1179"/>
      <c r="AH160" s="1179"/>
      <c r="AI160" s="1179"/>
      <c r="AJ160" s="1180"/>
      <c r="AK160" s="75"/>
      <c r="AL160" s="403"/>
    </row>
    <row r="161" spans="1:52" s="70" customFormat="1" ht="17.25" customHeight="1" thickBot="1">
      <c r="A161" s="1149"/>
      <c r="B161" s="1155"/>
      <c r="C161" s="1158"/>
      <c r="D161" s="1121"/>
      <c r="E161" s="1121"/>
      <c r="F161" s="1121"/>
      <c r="G161" s="1121"/>
      <c r="H161" s="1121"/>
      <c r="I161" s="1121"/>
      <c r="J161" s="1159"/>
      <c r="K161" s="405"/>
      <c r="L161" s="1173" t="s">
        <v>89</v>
      </c>
      <c r="M161" s="406" t="s">
        <v>260</v>
      </c>
      <c r="N161" s="407"/>
      <c r="O161" s="407"/>
      <c r="P161" s="407"/>
      <c r="Q161" s="407"/>
      <c r="R161" s="407"/>
      <c r="S161" s="407"/>
      <c r="T161" s="407"/>
      <c r="U161" s="407"/>
      <c r="V161" s="240" t="s">
        <v>261</v>
      </c>
      <c r="W161" s="407"/>
      <c r="X161" s="407"/>
      <c r="Y161" s="407"/>
      <c r="Z161" s="407"/>
      <c r="AA161" s="407"/>
      <c r="AB161" s="407"/>
      <c r="AC161" s="407"/>
      <c r="AD161" s="407"/>
      <c r="AE161" s="407"/>
      <c r="AF161" s="407"/>
      <c r="AG161" s="407"/>
      <c r="AH161" s="407"/>
      <c r="AI161" s="407"/>
      <c r="AJ161" s="408"/>
      <c r="AK161" s="402"/>
      <c r="AL161" s="403"/>
    </row>
    <row r="162" spans="1:52" s="70" customFormat="1" ht="75" customHeight="1" thickBot="1">
      <c r="A162" s="1150"/>
      <c r="B162" s="1155"/>
      <c r="C162" s="1158"/>
      <c r="D162" s="1121"/>
      <c r="E162" s="1121"/>
      <c r="F162" s="1121"/>
      <c r="G162" s="1121"/>
      <c r="H162" s="1121"/>
      <c r="I162" s="1121"/>
      <c r="J162" s="1159"/>
      <c r="K162" s="409"/>
      <c r="L162" s="1181"/>
      <c r="M162" s="1182" t="s">
        <v>560</v>
      </c>
      <c r="N162" s="1183"/>
      <c r="O162" s="1183"/>
      <c r="P162" s="1183"/>
      <c r="Q162" s="1183"/>
      <c r="R162" s="1183"/>
      <c r="S162" s="1183"/>
      <c r="T162" s="1183"/>
      <c r="U162" s="1183"/>
      <c r="V162" s="1183"/>
      <c r="W162" s="1183"/>
      <c r="X162" s="1183"/>
      <c r="Y162" s="1183"/>
      <c r="Z162" s="1183"/>
      <c r="AA162" s="1183"/>
      <c r="AB162" s="1183"/>
      <c r="AC162" s="1183"/>
      <c r="AD162" s="1183"/>
      <c r="AE162" s="1183"/>
      <c r="AF162" s="1183"/>
      <c r="AG162" s="1183"/>
      <c r="AH162" s="1183"/>
      <c r="AI162" s="1183"/>
      <c r="AJ162" s="1184"/>
      <c r="AK162" s="75"/>
      <c r="AL162" s="410"/>
    </row>
    <row r="163" spans="1:52" s="70" customFormat="1" ht="18" customHeight="1">
      <c r="A163" s="411"/>
      <c r="B163" s="412" t="s">
        <v>252</v>
      </c>
      <c r="C163" s="413" t="s">
        <v>262</v>
      </c>
      <c r="D163" s="414"/>
      <c r="E163" s="414"/>
      <c r="F163" s="414"/>
      <c r="G163" s="414"/>
      <c r="H163" s="414"/>
      <c r="I163" s="414"/>
      <c r="J163" s="414"/>
      <c r="K163" s="414"/>
      <c r="L163" s="414"/>
      <c r="M163" s="288"/>
      <c r="N163" s="288"/>
      <c r="O163" s="288"/>
      <c r="P163" s="288"/>
      <c r="Q163" s="288"/>
      <c r="R163" s="288"/>
      <c r="S163" s="288"/>
      <c r="T163" s="288"/>
      <c r="U163" s="288"/>
      <c r="V163" s="288"/>
      <c r="W163" s="288"/>
      <c r="X163" s="288"/>
      <c r="Y163" s="387"/>
      <c r="Z163" s="387"/>
      <c r="AA163" s="387"/>
      <c r="AB163" s="387"/>
      <c r="AC163" s="388"/>
      <c r="AD163" s="388"/>
      <c r="AE163" s="388"/>
      <c r="AF163" s="388"/>
      <c r="AG163" s="389"/>
      <c r="AH163" s="389"/>
      <c r="AI163" s="389"/>
      <c r="AJ163" s="415"/>
      <c r="AK163" s="376"/>
      <c r="AL163" s="377"/>
    </row>
    <row r="164" spans="1:52" s="70" customFormat="1" ht="15" customHeight="1">
      <c r="A164" s="1111" t="s">
        <v>221</v>
      </c>
      <c r="B164" s="1112"/>
      <c r="C164" s="1112"/>
      <c r="D164" s="1112"/>
      <c r="E164" s="1112"/>
      <c r="F164" s="1112"/>
      <c r="G164" s="1112"/>
      <c r="H164" s="1112"/>
      <c r="I164" s="1112"/>
      <c r="J164" s="1112"/>
      <c r="K164" s="1112"/>
      <c r="L164" s="1112"/>
      <c r="M164" s="1112"/>
      <c r="N164" s="1112"/>
      <c r="O164" s="1112"/>
      <c r="P164" s="1112"/>
      <c r="Q164" s="1112"/>
      <c r="R164" s="1112"/>
      <c r="S164" s="1112"/>
      <c r="T164" s="1112"/>
      <c r="U164" s="1112"/>
      <c r="V164" s="1112"/>
      <c r="W164" s="1112"/>
      <c r="X164" s="1112"/>
      <c r="Y164" s="1112"/>
      <c r="Z164" s="1112"/>
      <c r="AA164" s="1112"/>
      <c r="AB164" s="1112"/>
      <c r="AC164" s="1112"/>
      <c r="AD164" s="1112"/>
      <c r="AE164" s="1112"/>
      <c r="AF164" s="1116"/>
      <c r="AG164" s="319"/>
      <c r="AH164" s="320" t="s">
        <v>222</v>
      </c>
      <c r="AI164" s="319"/>
      <c r="AJ164" s="391"/>
      <c r="AK164" s="240"/>
    </row>
    <row r="165" spans="1:52" s="70" customFormat="1" ht="26.25" customHeight="1" thickBot="1">
      <c r="A165" s="281"/>
      <c r="B165" s="281"/>
      <c r="C165" s="281"/>
      <c r="D165" s="281"/>
      <c r="E165" s="281"/>
      <c r="F165" s="281"/>
      <c r="G165" s="281"/>
      <c r="H165" s="281"/>
      <c r="I165" s="281"/>
      <c r="J165" s="281"/>
      <c r="K165" s="223"/>
      <c r="L165" s="223"/>
      <c r="M165" s="223"/>
      <c r="N165" s="223"/>
      <c r="O165" s="223"/>
      <c r="P165" s="223"/>
      <c r="Q165" s="223"/>
      <c r="R165" s="223"/>
      <c r="S165" s="223"/>
      <c r="T165" s="223"/>
      <c r="U165" s="223"/>
      <c r="V165" s="223"/>
      <c r="W165" s="223"/>
      <c r="X165" s="223"/>
      <c r="Y165" s="223"/>
      <c r="Z165" s="223"/>
      <c r="AA165" s="223"/>
      <c r="AB165" s="223"/>
      <c r="AC165" s="223"/>
      <c r="AD165" s="223"/>
      <c r="AE165" s="223"/>
      <c r="AF165" s="223"/>
      <c r="AG165" s="223"/>
      <c r="AH165" s="223"/>
      <c r="AI165" s="223"/>
      <c r="AJ165" s="416"/>
      <c r="AL165" s="417"/>
    </row>
    <row r="166" spans="1:52" s="70" customFormat="1" ht="17.25" customHeight="1" thickBot="1">
      <c r="A166" s="418" t="s">
        <v>263</v>
      </c>
      <c r="B166" s="419"/>
      <c r="C166" s="419"/>
      <c r="D166" s="419"/>
      <c r="E166" s="419"/>
      <c r="F166" s="419"/>
      <c r="G166" s="419"/>
      <c r="H166" s="419"/>
      <c r="I166" s="419"/>
      <c r="J166" s="419"/>
      <c r="K166" s="419"/>
      <c r="L166" s="419"/>
      <c r="M166" s="419"/>
      <c r="N166" s="419"/>
      <c r="O166" s="419"/>
      <c r="P166" s="419"/>
      <c r="Q166" s="419"/>
      <c r="R166" s="419"/>
      <c r="S166" s="419"/>
      <c r="T166" s="419"/>
      <c r="U166" s="363" t="s">
        <v>264</v>
      </c>
      <c r="V166" s="150"/>
      <c r="W166" s="420"/>
      <c r="X166" s="420"/>
      <c r="Y166" s="420"/>
      <c r="Z166" s="420"/>
      <c r="AA166" s="420"/>
      <c r="AB166" s="420"/>
      <c r="AC166" s="365"/>
      <c r="AD166" s="366" t="s">
        <v>248</v>
      </c>
      <c r="AE166" s="367"/>
      <c r="AF166" s="367"/>
      <c r="AG166" s="368"/>
      <c r="AH166" s="369" t="s">
        <v>249</v>
      </c>
      <c r="AI166" s="364"/>
      <c r="AJ166" s="370"/>
      <c r="AK166" s="107"/>
      <c r="AL166" s="399"/>
    </row>
    <row r="167" spans="1:52" s="70" customFormat="1" ht="25.5" customHeight="1">
      <c r="A167" s="1148"/>
      <c r="B167" s="421" t="s">
        <v>250</v>
      </c>
      <c r="C167" s="1151" t="s">
        <v>265</v>
      </c>
      <c r="D167" s="1152"/>
      <c r="E167" s="1152"/>
      <c r="F167" s="1152"/>
      <c r="G167" s="1152"/>
      <c r="H167" s="1152"/>
      <c r="I167" s="1152"/>
      <c r="J167" s="1152"/>
      <c r="K167" s="1152"/>
      <c r="L167" s="1152"/>
      <c r="M167" s="1152"/>
      <c r="N167" s="1152"/>
      <c r="O167" s="1152"/>
      <c r="P167" s="1152"/>
      <c r="Q167" s="1152"/>
      <c r="R167" s="1152"/>
      <c r="S167" s="1152"/>
      <c r="T167" s="1152"/>
      <c r="U167" s="1124"/>
      <c r="V167" s="1124"/>
      <c r="W167" s="1124"/>
      <c r="X167" s="1124"/>
      <c r="Y167" s="1124"/>
      <c r="Z167" s="1124"/>
      <c r="AA167" s="1124"/>
      <c r="AB167" s="1124"/>
      <c r="AC167" s="1124"/>
      <c r="AD167" s="1124"/>
      <c r="AE167" s="1124"/>
      <c r="AF167" s="1124"/>
      <c r="AG167" s="1124"/>
      <c r="AH167" s="1124"/>
      <c r="AI167" s="1124"/>
      <c r="AJ167" s="1153"/>
      <c r="AK167" s="107"/>
      <c r="AL167" s="410"/>
    </row>
    <row r="168" spans="1:52" s="70" customFormat="1" ht="33.75" customHeight="1">
      <c r="A168" s="1149"/>
      <c r="B168" s="1154"/>
      <c r="C168" s="1156" t="s">
        <v>266</v>
      </c>
      <c r="D168" s="1118"/>
      <c r="E168" s="1118"/>
      <c r="F168" s="1118"/>
      <c r="G168" s="1118"/>
      <c r="H168" s="1118"/>
      <c r="I168" s="1118"/>
      <c r="J168" s="1157"/>
      <c r="K168" s="422"/>
      <c r="L168" s="423" t="s">
        <v>85</v>
      </c>
      <c r="M168" s="1160" t="s">
        <v>267</v>
      </c>
      <c r="N168" s="1161"/>
      <c r="O168" s="1161"/>
      <c r="P168" s="1161"/>
      <c r="Q168" s="1161"/>
      <c r="R168" s="1161"/>
      <c r="S168" s="1161"/>
      <c r="T168" s="1161"/>
      <c r="U168" s="1161"/>
      <c r="V168" s="1161"/>
      <c r="W168" s="1161"/>
      <c r="X168" s="1161"/>
      <c r="Y168" s="1161"/>
      <c r="Z168" s="1161"/>
      <c r="AA168" s="1161"/>
      <c r="AB168" s="1161"/>
      <c r="AC168" s="1161"/>
      <c r="AD168" s="1161"/>
      <c r="AE168" s="1161"/>
      <c r="AF168" s="1161"/>
      <c r="AG168" s="1161"/>
      <c r="AH168" s="1161"/>
      <c r="AI168" s="1161"/>
      <c r="AJ168" s="1162"/>
      <c r="AK168" s="107"/>
      <c r="AL168" s="377"/>
    </row>
    <row r="169" spans="1:52" s="70" customFormat="1" ht="49.5" customHeight="1">
      <c r="A169" s="1149"/>
      <c r="B169" s="1155"/>
      <c r="C169" s="1158"/>
      <c r="D169" s="1121"/>
      <c r="E169" s="1121"/>
      <c r="F169" s="1121"/>
      <c r="G169" s="1121"/>
      <c r="H169" s="1121"/>
      <c r="I169" s="1121"/>
      <c r="J169" s="1159"/>
      <c r="K169" s="424"/>
      <c r="L169" s="425" t="s">
        <v>89</v>
      </c>
      <c r="M169" s="1163" t="s">
        <v>268</v>
      </c>
      <c r="N169" s="1114"/>
      <c r="O169" s="1114"/>
      <c r="P169" s="1114"/>
      <c r="Q169" s="1114"/>
      <c r="R169" s="1114"/>
      <c r="S169" s="1114"/>
      <c r="T169" s="1114"/>
      <c r="U169" s="1114"/>
      <c r="V169" s="1114"/>
      <c r="W169" s="1114"/>
      <c r="X169" s="1114"/>
      <c r="Y169" s="1114"/>
      <c r="Z169" s="1114"/>
      <c r="AA169" s="1114"/>
      <c r="AB169" s="1114"/>
      <c r="AC169" s="1114"/>
      <c r="AD169" s="1114"/>
      <c r="AE169" s="1114"/>
      <c r="AF169" s="1114"/>
      <c r="AG169" s="1114"/>
      <c r="AH169" s="1114"/>
      <c r="AI169" s="1114"/>
      <c r="AJ169" s="1164"/>
      <c r="AK169" s="426"/>
      <c r="AL169" s="427"/>
    </row>
    <row r="170" spans="1:52" s="70" customFormat="1" ht="49.5" customHeight="1">
      <c r="A170" s="1150"/>
      <c r="B170" s="1155"/>
      <c r="C170" s="1158"/>
      <c r="D170" s="1121"/>
      <c r="E170" s="1121"/>
      <c r="F170" s="1121"/>
      <c r="G170" s="1121"/>
      <c r="H170" s="1121"/>
      <c r="I170" s="1121"/>
      <c r="J170" s="1159"/>
      <c r="K170" s="409"/>
      <c r="L170" s="428" t="s">
        <v>269</v>
      </c>
      <c r="M170" s="1165" t="s">
        <v>270</v>
      </c>
      <c r="N170" s="1166"/>
      <c r="O170" s="1166"/>
      <c r="P170" s="1166"/>
      <c r="Q170" s="1166"/>
      <c r="R170" s="1166"/>
      <c r="S170" s="1166"/>
      <c r="T170" s="1166"/>
      <c r="U170" s="1166"/>
      <c r="V170" s="1166"/>
      <c r="W170" s="1166"/>
      <c r="X170" s="1166"/>
      <c r="Y170" s="1166"/>
      <c r="Z170" s="1166"/>
      <c r="AA170" s="1166"/>
      <c r="AB170" s="1166"/>
      <c r="AC170" s="1166"/>
      <c r="AD170" s="1166"/>
      <c r="AE170" s="1166"/>
      <c r="AF170" s="1166"/>
      <c r="AG170" s="1166"/>
      <c r="AH170" s="1166"/>
      <c r="AI170" s="1166"/>
      <c r="AJ170" s="1167"/>
      <c r="AK170" s="426"/>
      <c r="AL170" s="427"/>
    </row>
    <row r="171" spans="1:52" s="70" customFormat="1" ht="18" customHeight="1">
      <c r="A171" s="411"/>
      <c r="B171" s="412" t="s">
        <v>252</v>
      </c>
      <c r="C171" s="413" t="s">
        <v>262</v>
      </c>
      <c r="D171" s="414"/>
      <c r="E171" s="414"/>
      <c r="F171" s="414"/>
      <c r="G171" s="414"/>
      <c r="H171" s="414"/>
      <c r="I171" s="414"/>
      <c r="J171" s="414"/>
      <c r="K171" s="414"/>
      <c r="L171" s="414"/>
      <c r="M171" s="414"/>
      <c r="N171" s="414"/>
      <c r="O171" s="414"/>
      <c r="P171" s="414"/>
      <c r="Q171" s="414"/>
      <c r="R171" s="414"/>
      <c r="S171" s="414"/>
      <c r="T171" s="414"/>
      <c r="U171" s="414"/>
      <c r="V171" s="414"/>
      <c r="W171" s="414"/>
      <c r="X171" s="414"/>
      <c r="Y171" s="429"/>
      <c r="Z171" s="429"/>
      <c r="AA171" s="429"/>
      <c r="AB171" s="429"/>
      <c r="AC171" s="430"/>
      <c r="AD171" s="430"/>
      <c r="AE171" s="430"/>
      <c r="AF171" s="430"/>
      <c r="AG171" s="431"/>
      <c r="AH171" s="431"/>
      <c r="AI171" s="431"/>
      <c r="AJ171" s="390"/>
      <c r="AK171" s="376"/>
      <c r="AL171" s="377"/>
    </row>
    <row r="172" spans="1:52" s="70" customFormat="1" ht="15" customHeight="1">
      <c r="A172" s="1111" t="s">
        <v>221</v>
      </c>
      <c r="B172" s="1112"/>
      <c r="C172" s="1112"/>
      <c r="D172" s="1112"/>
      <c r="E172" s="1112"/>
      <c r="F172" s="1112"/>
      <c r="G172" s="1112"/>
      <c r="H172" s="1112"/>
      <c r="I172" s="1112"/>
      <c r="J172" s="1112"/>
      <c r="K172" s="1112"/>
      <c r="L172" s="1112"/>
      <c r="M172" s="1112"/>
      <c r="N172" s="1112"/>
      <c r="O172" s="1112"/>
      <c r="P172" s="1112"/>
      <c r="Q172" s="1112"/>
      <c r="R172" s="1112"/>
      <c r="S172" s="1112"/>
      <c r="T172" s="1112"/>
      <c r="U172" s="1112"/>
      <c r="V172" s="1112"/>
      <c r="W172" s="1112"/>
      <c r="X172" s="1112"/>
      <c r="Y172" s="1112"/>
      <c r="Z172" s="1112"/>
      <c r="AA172" s="1112"/>
      <c r="AB172" s="1112"/>
      <c r="AC172" s="1112"/>
      <c r="AD172" s="1112"/>
      <c r="AE172" s="1112"/>
      <c r="AF172" s="1116"/>
      <c r="AG172" s="319"/>
      <c r="AH172" s="320" t="s">
        <v>222</v>
      </c>
      <c r="AI172" s="319"/>
      <c r="AJ172" s="391"/>
      <c r="AK172" s="240"/>
    </row>
    <row r="173" spans="1:52" s="70" customFormat="1" ht="36" customHeight="1">
      <c r="A173" s="1135" t="s">
        <v>565</v>
      </c>
      <c r="B173" s="1135"/>
      <c r="C173" s="1135"/>
      <c r="D173" s="1135"/>
      <c r="E173" s="1135"/>
      <c r="F173" s="1135"/>
      <c r="G173" s="1135"/>
      <c r="H173" s="1135"/>
      <c r="I173" s="1135"/>
      <c r="J173" s="1135"/>
      <c r="K173" s="1135"/>
      <c r="L173" s="1135"/>
      <c r="M173" s="1135"/>
      <c r="N173" s="1135"/>
      <c r="O173" s="1135"/>
      <c r="P173" s="1135"/>
      <c r="Q173" s="1135"/>
      <c r="R173" s="1135"/>
      <c r="S173" s="1135"/>
      <c r="T173" s="1135"/>
      <c r="U173" s="1135"/>
      <c r="V173" s="1135"/>
      <c r="W173" s="1135"/>
      <c r="X173" s="1135"/>
      <c r="Y173" s="1135"/>
      <c r="Z173" s="1135"/>
      <c r="AA173" s="1135"/>
      <c r="AB173" s="1135"/>
      <c r="AC173" s="1135"/>
      <c r="AD173" s="1135"/>
      <c r="AE173" s="1135"/>
      <c r="AF173" s="1135"/>
      <c r="AG173" s="1135"/>
      <c r="AH173" s="1135"/>
      <c r="AI173" s="1135"/>
      <c r="AJ173" s="1135"/>
      <c r="AK173" s="426"/>
      <c r="AL173" s="410"/>
    </row>
    <row r="174" spans="1:52" s="70" customFormat="1" ht="6" customHeight="1">
      <c r="A174" s="426"/>
      <c r="B174" s="426"/>
      <c r="C174" s="426"/>
      <c r="D174" s="426"/>
      <c r="E174" s="426"/>
      <c r="F174" s="426"/>
      <c r="G174" s="426"/>
      <c r="H174" s="426"/>
      <c r="I174" s="426"/>
      <c r="J174" s="426"/>
      <c r="K174" s="426"/>
      <c r="L174" s="426"/>
      <c r="M174" s="426"/>
      <c r="N174" s="426"/>
      <c r="O174" s="426"/>
      <c r="P174" s="426"/>
      <c r="Q174" s="426"/>
      <c r="R174" s="426"/>
      <c r="S174" s="426"/>
      <c r="T174" s="426"/>
      <c r="U174" s="426"/>
      <c r="V174" s="426"/>
      <c r="W174" s="426"/>
      <c r="X174" s="426"/>
      <c r="Y174" s="426"/>
      <c r="Z174" s="426"/>
      <c r="AA174" s="426"/>
      <c r="AB174" s="426"/>
      <c r="AC174" s="426"/>
      <c r="AD174" s="426"/>
      <c r="AE174" s="426"/>
      <c r="AF174" s="426"/>
      <c r="AG174" s="426"/>
      <c r="AH174" s="426"/>
      <c r="AI174" s="426"/>
      <c r="AJ174" s="426"/>
      <c r="AK174" s="426"/>
      <c r="AL174" s="410"/>
      <c r="AM174" s="57"/>
      <c r="AN174" s="57"/>
      <c r="AO174" s="57"/>
      <c r="AP174" s="57"/>
      <c r="AQ174" s="57"/>
      <c r="AR174" s="57"/>
      <c r="AS174" s="57"/>
      <c r="AT174" s="101"/>
      <c r="AU174" s="57"/>
      <c r="AV174" s="57"/>
      <c r="AW174" s="57"/>
      <c r="AX174" s="57"/>
      <c r="AY174" s="57"/>
      <c r="AZ174" s="57"/>
    </row>
    <row r="175" spans="1:52">
      <c r="A175" s="108" t="s">
        <v>271</v>
      </c>
      <c r="B175" s="56"/>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56"/>
      <c r="AH175" s="56"/>
      <c r="AI175" s="56"/>
      <c r="AJ175" s="59"/>
      <c r="AK175" s="426"/>
      <c r="AT175" s="101"/>
    </row>
    <row r="176" spans="1:52" ht="4.5" customHeight="1">
      <c r="A176" s="108"/>
      <c r="B176" s="56"/>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56"/>
      <c r="AF176" s="56"/>
      <c r="AG176" s="56"/>
      <c r="AH176" s="56"/>
      <c r="AI176" s="56"/>
      <c r="AJ176" s="56"/>
      <c r="AK176" s="75"/>
      <c r="AT176" s="101"/>
    </row>
    <row r="177" spans="1:52" ht="79.5" customHeight="1">
      <c r="A177" s="1136" t="s">
        <v>272</v>
      </c>
      <c r="B177" s="1137"/>
      <c r="C177" s="1137"/>
      <c r="D177" s="1137"/>
      <c r="E177" s="1137"/>
      <c r="F177" s="1137"/>
      <c r="G177" s="1137"/>
      <c r="H177" s="1137"/>
      <c r="I177" s="1137"/>
      <c r="J177" s="1137"/>
      <c r="K177" s="1137"/>
      <c r="L177" s="1137"/>
      <c r="M177" s="1137"/>
      <c r="N177" s="1137"/>
      <c r="O177" s="1137"/>
      <c r="P177" s="1137"/>
      <c r="Q177" s="1137"/>
      <c r="R177" s="1137"/>
      <c r="S177" s="1137"/>
      <c r="T177" s="1137"/>
      <c r="U177" s="1137"/>
      <c r="V177" s="1137"/>
      <c r="W177" s="1137"/>
      <c r="X177" s="1137"/>
      <c r="Y177" s="1137"/>
      <c r="Z177" s="1137"/>
      <c r="AA177" s="1137"/>
      <c r="AB177" s="1137"/>
      <c r="AC177" s="1137"/>
      <c r="AD177" s="1137"/>
      <c r="AE177" s="1137"/>
      <c r="AF177" s="1137"/>
      <c r="AG177" s="1137"/>
      <c r="AH177" s="1137"/>
      <c r="AI177" s="1137"/>
      <c r="AJ177" s="1138"/>
      <c r="AK177" s="432"/>
      <c r="AT177" s="101"/>
    </row>
    <row r="178" spans="1:52" ht="4.5" customHeight="1">
      <c r="A178" s="433"/>
      <c r="B178" s="433"/>
      <c r="C178" s="433"/>
      <c r="D178" s="433"/>
      <c r="E178" s="433"/>
      <c r="F178" s="433"/>
      <c r="G178" s="433"/>
      <c r="H178" s="433"/>
      <c r="I178" s="433"/>
      <c r="J178" s="433"/>
      <c r="K178" s="433"/>
      <c r="L178" s="433"/>
      <c r="M178" s="433"/>
      <c r="N178" s="433"/>
      <c r="O178" s="433"/>
      <c r="P178" s="433"/>
      <c r="Q178" s="433"/>
      <c r="R178" s="433"/>
      <c r="S178" s="433"/>
      <c r="T178" s="433"/>
      <c r="U178" s="433"/>
      <c r="V178" s="433"/>
      <c r="W178" s="433"/>
      <c r="X178" s="433"/>
      <c r="Y178" s="433"/>
      <c r="Z178" s="433"/>
      <c r="AA178" s="433"/>
      <c r="AB178" s="433"/>
      <c r="AC178" s="433"/>
      <c r="AD178" s="433"/>
      <c r="AE178" s="433"/>
      <c r="AF178" s="433"/>
      <c r="AG178" s="433"/>
      <c r="AH178" s="433"/>
      <c r="AI178" s="433"/>
      <c r="AJ178" s="434"/>
      <c r="AK178" s="432"/>
      <c r="AT178" s="101"/>
    </row>
    <row r="179" spans="1:52" ht="13.5" customHeight="1" thickBot="1">
      <c r="A179" s="1139" t="s">
        <v>273</v>
      </c>
      <c r="B179" s="1140"/>
      <c r="C179" s="1140"/>
      <c r="D179" s="1141"/>
      <c r="E179" s="1142" t="s">
        <v>274</v>
      </c>
      <c r="F179" s="1143"/>
      <c r="G179" s="1143"/>
      <c r="H179" s="1143"/>
      <c r="I179" s="1143"/>
      <c r="J179" s="1143"/>
      <c r="K179" s="1143"/>
      <c r="L179" s="1143"/>
      <c r="M179" s="1143"/>
      <c r="N179" s="1143"/>
      <c r="O179" s="1143"/>
      <c r="P179" s="1143"/>
      <c r="Q179" s="1143"/>
      <c r="R179" s="1143"/>
      <c r="S179" s="1143"/>
      <c r="T179" s="1143"/>
      <c r="U179" s="1143"/>
      <c r="V179" s="1143"/>
      <c r="W179" s="1143"/>
      <c r="X179" s="1143"/>
      <c r="Y179" s="1143"/>
      <c r="Z179" s="1143"/>
      <c r="AA179" s="1143"/>
      <c r="AB179" s="1143"/>
      <c r="AC179" s="1143"/>
      <c r="AD179" s="1143"/>
      <c r="AE179" s="1143"/>
      <c r="AF179" s="1143"/>
      <c r="AG179" s="1143"/>
      <c r="AH179" s="1143"/>
      <c r="AI179" s="1143"/>
      <c r="AJ179" s="1144"/>
      <c r="AK179" s="432"/>
      <c r="AM179" s="435"/>
      <c r="AN179" s="435"/>
      <c r="AO179" s="435"/>
      <c r="AP179" s="435"/>
      <c r="AQ179" s="435"/>
      <c r="AR179" s="435"/>
      <c r="AS179" s="435"/>
      <c r="AT179" s="435"/>
      <c r="AU179" s="435"/>
      <c r="AV179" s="435"/>
      <c r="AW179" s="435"/>
      <c r="AX179" s="435"/>
      <c r="AY179" s="435"/>
      <c r="AZ179" s="435"/>
    </row>
    <row r="180" spans="1:52" s="435" customFormat="1" ht="14.25" customHeight="1">
      <c r="A180" s="1117" t="s">
        <v>275</v>
      </c>
      <c r="B180" s="1118"/>
      <c r="C180" s="1118"/>
      <c r="D180" s="1119"/>
      <c r="E180" s="436"/>
      <c r="F180" s="1145" t="s">
        <v>276</v>
      </c>
      <c r="G180" s="1145"/>
      <c r="H180" s="1145"/>
      <c r="I180" s="1145"/>
      <c r="J180" s="1145"/>
      <c r="K180" s="1145"/>
      <c r="L180" s="1145"/>
      <c r="M180" s="1145"/>
      <c r="N180" s="1145"/>
      <c r="O180" s="1145"/>
      <c r="P180" s="1145"/>
      <c r="Q180" s="1145"/>
      <c r="R180" s="1145"/>
      <c r="S180" s="1145"/>
      <c r="T180" s="1145"/>
      <c r="U180" s="1145"/>
      <c r="V180" s="1145"/>
      <c r="W180" s="1145"/>
      <c r="X180" s="1145"/>
      <c r="Y180" s="1145"/>
      <c r="Z180" s="1145"/>
      <c r="AA180" s="1145"/>
      <c r="AB180" s="1145"/>
      <c r="AC180" s="1145"/>
      <c r="AD180" s="1145"/>
      <c r="AE180" s="1145"/>
      <c r="AF180" s="1145"/>
      <c r="AG180" s="1145"/>
      <c r="AH180" s="1145"/>
      <c r="AI180" s="1145"/>
      <c r="AJ180" s="1146"/>
      <c r="AK180" s="432"/>
    </row>
    <row r="181" spans="1:52" s="435" customFormat="1" ht="13.5" customHeight="1">
      <c r="A181" s="1120"/>
      <c r="B181" s="1121"/>
      <c r="C181" s="1121"/>
      <c r="D181" s="1122"/>
      <c r="E181" s="437"/>
      <c r="F181" s="1134" t="s">
        <v>277</v>
      </c>
      <c r="G181" s="1134"/>
      <c r="H181" s="1134"/>
      <c r="I181" s="1134"/>
      <c r="J181" s="1134"/>
      <c r="K181" s="1134"/>
      <c r="L181" s="1134"/>
      <c r="M181" s="1134"/>
      <c r="N181" s="1134"/>
      <c r="O181" s="1134"/>
      <c r="P181" s="1134"/>
      <c r="Q181" s="1134"/>
      <c r="R181" s="1134"/>
      <c r="S181" s="1134"/>
      <c r="T181" s="1134"/>
      <c r="U181" s="1134"/>
      <c r="V181" s="1134"/>
      <c r="W181" s="1134"/>
      <c r="X181" s="1134"/>
      <c r="Y181" s="1134"/>
      <c r="Z181" s="1134"/>
      <c r="AA181" s="1134"/>
      <c r="AB181" s="1134"/>
      <c r="AC181" s="1134"/>
      <c r="AD181" s="1134"/>
      <c r="AE181" s="1134"/>
      <c r="AF181" s="1134"/>
      <c r="AG181" s="1134"/>
      <c r="AH181" s="1134"/>
      <c r="AI181" s="1134"/>
      <c r="AJ181" s="438"/>
      <c r="AK181" s="432"/>
    </row>
    <row r="182" spans="1:52" s="435" customFormat="1" ht="13.5" customHeight="1">
      <c r="A182" s="1120"/>
      <c r="B182" s="1121"/>
      <c r="C182" s="1121"/>
      <c r="D182" s="1122"/>
      <c r="E182" s="437"/>
      <c r="F182" s="1134" t="s">
        <v>278</v>
      </c>
      <c r="G182" s="1134"/>
      <c r="H182" s="1134"/>
      <c r="I182" s="1134"/>
      <c r="J182" s="1134"/>
      <c r="K182" s="1134"/>
      <c r="L182" s="1134"/>
      <c r="M182" s="1134"/>
      <c r="N182" s="1134"/>
      <c r="O182" s="1134"/>
      <c r="P182" s="1134"/>
      <c r="Q182" s="1134"/>
      <c r="R182" s="1134"/>
      <c r="S182" s="1134"/>
      <c r="T182" s="1134"/>
      <c r="U182" s="1134"/>
      <c r="V182" s="1134"/>
      <c r="W182" s="1134"/>
      <c r="X182" s="1134"/>
      <c r="Y182" s="1134"/>
      <c r="Z182" s="1134"/>
      <c r="AA182" s="1134"/>
      <c r="AB182" s="1134"/>
      <c r="AC182" s="1134"/>
      <c r="AD182" s="1134"/>
      <c r="AE182" s="1134"/>
      <c r="AF182" s="1134"/>
      <c r="AG182" s="1134"/>
      <c r="AH182" s="1134"/>
      <c r="AI182" s="1134"/>
      <c r="AJ182" s="438"/>
      <c r="AK182" s="432"/>
    </row>
    <row r="183" spans="1:52" s="435" customFormat="1" ht="13.5" customHeight="1">
      <c r="A183" s="1123"/>
      <c r="B183" s="1124"/>
      <c r="C183" s="1124"/>
      <c r="D183" s="1125"/>
      <c r="E183" s="439"/>
      <c r="F183" s="1147" t="s">
        <v>279</v>
      </c>
      <c r="G183" s="1147"/>
      <c r="H183" s="1147"/>
      <c r="I183" s="1147"/>
      <c r="J183" s="1147"/>
      <c r="K183" s="1147"/>
      <c r="L183" s="1147"/>
      <c r="M183" s="1147"/>
      <c r="N183" s="1147"/>
      <c r="O183" s="1147"/>
      <c r="P183" s="1147"/>
      <c r="Q183" s="1147"/>
      <c r="R183" s="1147"/>
      <c r="S183" s="1147"/>
      <c r="T183" s="1147"/>
      <c r="U183" s="1147"/>
      <c r="V183" s="1147"/>
      <c r="W183" s="1147"/>
      <c r="X183" s="1147"/>
      <c r="Y183" s="1147"/>
      <c r="Z183" s="1147"/>
      <c r="AA183" s="1147"/>
      <c r="AB183" s="1147"/>
      <c r="AC183" s="1147"/>
      <c r="AD183" s="1147"/>
      <c r="AE183" s="1147"/>
      <c r="AF183" s="1147"/>
      <c r="AG183" s="1147"/>
      <c r="AH183" s="1147"/>
      <c r="AI183" s="1147"/>
      <c r="AJ183" s="440"/>
      <c r="AK183" s="432"/>
    </row>
    <row r="184" spans="1:52" s="435" customFormat="1" ht="24.75" customHeight="1">
      <c r="A184" s="1117" t="s">
        <v>280</v>
      </c>
      <c r="B184" s="1118"/>
      <c r="C184" s="1118"/>
      <c r="D184" s="1119"/>
      <c r="E184" s="441"/>
      <c r="F184" s="1132" t="s">
        <v>281</v>
      </c>
      <c r="G184" s="1132"/>
      <c r="H184" s="1132"/>
      <c r="I184" s="1132"/>
      <c r="J184" s="1132"/>
      <c r="K184" s="1132"/>
      <c r="L184" s="1132"/>
      <c r="M184" s="1132"/>
      <c r="N184" s="1132"/>
      <c r="O184" s="1132"/>
      <c r="P184" s="1132"/>
      <c r="Q184" s="1132"/>
      <c r="R184" s="1132"/>
      <c r="S184" s="1132"/>
      <c r="T184" s="1132"/>
      <c r="U184" s="1132"/>
      <c r="V184" s="1132"/>
      <c r="W184" s="1132"/>
      <c r="X184" s="1132"/>
      <c r="Y184" s="1132"/>
      <c r="Z184" s="1132"/>
      <c r="AA184" s="1132"/>
      <c r="AB184" s="1132"/>
      <c r="AC184" s="1132"/>
      <c r="AD184" s="1132"/>
      <c r="AE184" s="1132"/>
      <c r="AF184" s="1132"/>
      <c r="AG184" s="1132"/>
      <c r="AH184" s="1132"/>
      <c r="AI184" s="1132"/>
      <c r="AJ184" s="442"/>
      <c r="AK184" s="432"/>
      <c r="AM184" s="70"/>
      <c r="AN184" s="70"/>
      <c r="AO184" s="70"/>
      <c r="AP184" s="70"/>
      <c r="AQ184" s="70"/>
      <c r="AR184" s="70"/>
      <c r="AS184" s="70"/>
      <c r="AT184" s="70"/>
      <c r="AU184" s="70"/>
      <c r="AV184" s="70"/>
      <c r="AW184" s="70"/>
      <c r="AX184" s="70"/>
      <c r="AY184" s="70"/>
      <c r="AZ184" s="70"/>
    </row>
    <row r="185" spans="1:52" s="70" customFormat="1" ht="13.5" customHeight="1">
      <c r="A185" s="1120"/>
      <c r="B185" s="1121"/>
      <c r="C185" s="1121"/>
      <c r="D185" s="1122"/>
      <c r="E185" s="443"/>
      <c r="F185" s="1133" t="s">
        <v>282</v>
      </c>
      <c r="G185" s="1133"/>
      <c r="H185" s="1133"/>
      <c r="I185" s="1133"/>
      <c r="J185" s="1133"/>
      <c r="K185" s="1133"/>
      <c r="L185" s="1133"/>
      <c r="M185" s="1133"/>
      <c r="N185" s="1133"/>
      <c r="O185" s="1133"/>
      <c r="P185" s="1133"/>
      <c r="Q185" s="1133"/>
      <c r="R185" s="1133"/>
      <c r="S185" s="1133"/>
      <c r="T185" s="1133"/>
      <c r="U185" s="1133"/>
      <c r="V185" s="1133"/>
      <c r="W185" s="1133"/>
      <c r="X185" s="1133"/>
      <c r="Y185" s="1133"/>
      <c r="Z185" s="1133"/>
      <c r="AA185" s="1133"/>
      <c r="AB185" s="1133"/>
      <c r="AC185" s="1133"/>
      <c r="AD185" s="1133"/>
      <c r="AE185" s="1133"/>
      <c r="AF185" s="1133"/>
      <c r="AG185" s="1133"/>
      <c r="AH185" s="1133"/>
      <c r="AI185" s="1133"/>
      <c r="AJ185" s="444"/>
      <c r="AK185" s="432"/>
    </row>
    <row r="186" spans="1:52" s="70" customFormat="1" ht="13.5" customHeight="1">
      <c r="A186" s="1120"/>
      <c r="B186" s="1121"/>
      <c r="C186" s="1121"/>
      <c r="D186" s="1122"/>
      <c r="E186" s="437"/>
      <c r="F186" s="1134" t="s">
        <v>283</v>
      </c>
      <c r="G186" s="1134"/>
      <c r="H186" s="1134"/>
      <c r="I186" s="1134"/>
      <c r="J186" s="1134"/>
      <c r="K186" s="1134"/>
      <c r="L186" s="1134"/>
      <c r="M186" s="1134"/>
      <c r="N186" s="1134"/>
      <c r="O186" s="1134"/>
      <c r="P186" s="1134"/>
      <c r="Q186" s="1134"/>
      <c r="R186" s="1134"/>
      <c r="S186" s="1134"/>
      <c r="T186" s="1134"/>
      <c r="U186" s="1134"/>
      <c r="V186" s="1134"/>
      <c r="W186" s="1134"/>
      <c r="X186" s="1134"/>
      <c r="Y186" s="1134"/>
      <c r="Z186" s="1134"/>
      <c r="AA186" s="1134"/>
      <c r="AB186" s="1134"/>
      <c r="AC186" s="1134"/>
      <c r="AD186" s="1134"/>
      <c r="AE186" s="1134"/>
      <c r="AF186" s="1134"/>
      <c r="AG186" s="1134"/>
      <c r="AH186" s="1134"/>
      <c r="AI186" s="1134"/>
      <c r="AJ186" s="438"/>
      <c r="AK186" s="432"/>
    </row>
    <row r="187" spans="1:52" s="70" customFormat="1" ht="13.5" customHeight="1">
      <c r="A187" s="1123"/>
      <c r="B187" s="1124"/>
      <c r="C187" s="1124"/>
      <c r="D187" s="1125"/>
      <c r="E187" s="445"/>
      <c r="F187" s="1130" t="s">
        <v>284</v>
      </c>
      <c r="G187" s="1130"/>
      <c r="H187" s="1130"/>
      <c r="I187" s="1130"/>
      <c r="J187" s="1130"/>
      <c r="K187" s="1130"/>
      <c r="L187" s="1130"/>
      <c r="M187" s="1130"/>
      <c r="N187" s="1130"/>
      <c r="O187" s="1130"/>
      <c r="P187" s="1130"/>
      <c r="Q187" s="1130"/>
      <c r="R187" s="1130"/>
      <c r="S187" s="1130"/>
      <c r="T187" s="1130"/>
      <c r="U187" s="1130"/>
      <c r="V187" s="1130"/>
      <c r="W187" s="1130"/>
      <c r="X187" s="1130"/>
      <c r="Y187" s="1130"/>
      <c r="Z187" s="1130"/>
      <c r="AA187" s="1130"/>
      <c r="AB187" s="1130"/>
      <c r="AC187" s="1130"/>
      <c r="AD187" s="1130"/>
      <c r="AE187" s="1130"/>
      <c r="AF187" s="1130"/>
      <c r="AG187" s="1130"/>
      <c r="AH187" s="1130"/>
      <c r="AI187" s="1130"/>
      <c r="AJ187" s="1131"/>
      <c r="AK187" s="432"/>
    </row>
    <row r="188" spans="1:52" s="70" customFormat="1" ht="13.5" customHeight="1">
      <c r="A188" s="1117" t="s">
        <v>285</v>
      </c>
      <c r="B188" s="1118"/>
      <c r="C188" s="1118"/>
      <c r="D188" s="1119"/>
      <c r="E188" s="443"/>
      <c r="F188" s="1133" t="s">
        <v>286</v>
      </c>
      <c r="G188" s="1133"/>
      <c r="H188" s="1133"/>
      <c r="I188" s="1133"/>
      <c r="J188" s="1133"/>
      <c r="K188" s="1133"/>
      <c r="L188" s="1133"/>
      <c r="M188" s="1133"/>
      <c r="N188" s="1133"/>
      <c r="O188" s="1133"/>
      <c r="P188" s="1133"/>
      <c r="Q188" s="1133"/>
      <c r="R188" s="1133"/>
      <c r="S188" s="1133"/>
      <c r="T188" s="1133"/>
      <c r="U188" s="1133"/>
      <c r="V188" s="1133"/>
      <c r="W188" s="1133"/>
      <c r="X188" s="1133"/>
      <c r="Y188" s="1133"/>
      <c r="Z188" s="1133"/>
      <c r="AA188" s="1133"/>
      <c r="AB188" s="1133"/>
      <c r="AC188" s="1133"/>
      <c r="AD188" s="1133"/>
      <c r="AE188" s="1133"/>
      <c r="AF188" s="1133"/>
      <c r="AG188" s="1133"/>
      <c r="AH188" s="1133"/>
      <c r="AI188" s="1133"/>
      <c r="AJ188" s="444"/>
      <c r="AK188" s="432"/>
    </row>
    <row r="189" spans="1:52" s="70" customFormat="1" ht="22.5" customHeight="1">
      <c r="A189" s="1120"/>
      <c r="B189" s="1121"/>
      <c r="C189" s="1121"/>
      <c r="D189" s="1122"/>
      <c r="E189" s="437"/>
      <c r="F189" s="1134" t="s">
        <v>287</v>
      </c>
      <c r="G189" s="1134"/>
      <c r="H189" s="1134"/>
      <c r="I189" s="1134"/>
      <c r="J189" s="1134"/>
      <c r="K189" s="1134"/>
      <c r="L189" s="1134"/>
      <c r="M189" s="1134"/>
      <c r="N189" s="1134"/>
      <c r="O189" s="1134"/>
      <c r="P189" s="1134"/>
      <c r="Q189" s="1134"/>
      <c r="R189" s="1134"/>
      <c r="S189" s="1134"/>
      <c r="T189" s="1134"/>
      <c r="U189" s="1134"/>
      <c r="V189" s="1134"/>
      <c r="W189" s="1134"/>
      <c r="X189" s="1134"/>
      <c r="Y189" s="1134"/>
      <c r="Z189" s="1134"/>
      <c r="AA189" s="1134"/>
      <c r="AB189" s="1134"/>
      <c r="AC189" s="1134"/>
      <c r="AD189" s="1134"/>
      <c r="AE189" s="1134"/>
      <c r="AF189" s="1134"/>
      <c r="AG189" s="1134"/>
      <c r="AH189" s="1134"/>
      <c r="AI189" s="1134"/>
      <c r="AJ189" s="438"/>
      <c r="AK189" s="432"/>
    </row>
    <row r="190" spans="1:52" s="70" customFormat="1" ht="13.5" customHeight="1">
      <c r="A190" s="1120"/>
      <c r="B190" s="1121"/>
      <c r="C190" s="1121"/>
      <c r="D190" s="1122"/>
      <c r="E190" s="437"/>
      <c r="F190" s="1134" t="s">
        <v>288</v>
      </c>
      <c r="G190" s="1134"/>
      <c r="H190" s="1134"/>
      <c r="I190" s="1134"/>
      <c r="J190" s="1134"/>
      <c r="K190" s="1134"/>
      <c r="L190" s="1134"/>
      <c r="M190" s="1134"/>
      <c r="N190" s="1134"/>
      <c r="O190" s="1134"/>
      <c r="P190" s="1134"/>
      <c r="Q190" s="1134"/>
      <c r="R190" s="1134"/>
      <c r="S190" s="1134"/>
      <c r="T190" s="1134"/>
      <c r="U190" s="1134"/>
      <c r="V190" s="1134"/>
      <c r="W190" s="1134"/>
      <c r="X190" s="1134"/>
      <c r="Y190" s="1134"/>
      <c r="Z190" s="1134"/>
      <c r="AA190" s="1134"/>
      <c r="AB190" s="1134"/>
      <c r="AC190" s="1134"/>
      <c r="AD190" s="1134"/>
      <c r="AE190" s="1134"/>
      <c r="AF190" s="1134"/>
      <c r="AG190" s="1134"/>
      <c r="AH190" s="1134"/>
      <c r="AI190" s="1134"/>
      <c r="AJ190" s="438"/>
      <c r="AK190" s="432"/>
    </row>
    <row r="191" spans="1:52" s="70" customFormat="1" ht="13.5" customHeight="1">
      <c r="A191" s="1123"/>
      <c r="B191" s="1124"/>
      <c r="C191" s="1124"/>
      <c r="D191" s="1125"/>
      <c r="E191" s="445"/>
      <c r="F191" s="1130" t="s">
        <v>289</v>
      </c>
      <c r="G191" s="1130"/>
      <c r="H191" s="1130"/>
      <c r="I191" s="1130"/>
      <c r="J191" s="1130"/>
      <c r="K191" s="1130"/>
      <c r="L191" s="1130"/>
      <c r="M191" s="1130"/>
      <c r="N191" s="1130"/>
      <c r="O191" s="1130"/>
      <c r="P191" s="1130"/>
      <c r="Q191" s="1130"/>
      <c r="R191" s="1130"/>
      <c r="S191" s="1130"/>
      <c r="T191" s="1130"/>
      <c r="U191" s="1130"/>
      <c r="V191" s="1130"/>
      <c r="W191" s="1130"/>
      <c r="X191" s="1130"/>
      <c r="Y191" s="1130"/>
      <c r="Z191" s="1130"/>
      <c r="AA191" s="1130"/>
      <c r="AB191" s="1130"/>
      <c r="AC191" s="1130"/>
      <c r="AD191" s="1130"/>
      <c r="AE191" s="1130"/>
      <c r="AF191" s="1130"/>
      <c r="AG191" s="1130"/>
      <c r="AH191" s="1130"/>
      <c r="AI191" s="1130"/>
      <c r="AJ191" s="446"/>
      <c r="AK191" s="432"/>
    </row>
    <row r="192" spans="1:52" s="70" customFormat="1" ht="21" customHeight="1">
      <c r="A192" s="1117" t="s">
        <v>290</v>
      </c>
      <c r="B192" s="1118"/>
      <c r="C192" s="1118"/>
      <c r="D192" s="1119"/>
      <c r="E192" s="443"/>
      <c r="F192" s="1129" t="s">
        <v>291</v>
      </c>
      <c r="G192" s="1129"/>
      <c r="H192" s="1129"/>
      <c r="I192" s="1129"/>
      <c r="J192" s="1129"/>
      <c r="K192" s="1129"/>
      <c r="L192" s="1129"/>
      <c r="M192" s="1129"/>
      <c r="N192" s="1129"/>
      <c r="O192" s="1129"/>
      <c r="P192" s="1129"/>
      <c r="Q192" s="1129"/>
      <c r="R192" s="1129"/>
      <c r="S192" s="1129"/>
      <c r="T192" s="1129"/>
      <c r="U192" s="1129"/>
      <c r="V192" s="1129"/>
      <c r="W192" s="1129"/>
      <c r="X192" s="1129"/>
      <c r="Y192" s="1129"/>
      <c r="Z192" s="1129"/>
      <c r="AA192" s="1129"/>
      <c r="AB192" s="1129"/>
      <c r="AC192" s="1129"/>
      <c r="AD192" s="1129"/>
      <c r="AE192" s="1129"/>
      <c r="AF192" s="1129"/>
      <c r="AG192" s="1129"/>
      <c r="AH192" s="1129"/>
      <c r="AI192" s="1129"/>
      <c r="AJ192" s="444"/>
      <c r="AK192" s="432"/>
    </row>
    <row r="193" spans="1:52" s="70" customFormat="1" ht="13.5" customHeight="1">
      <c r="A193" s="1120"/>
      <c r="B193" s="1121"/>
      <c r="C193" s="1121"/>
      <c r="D193" s="1122"/>
      <c r="E193" s="437"/>
      <c r="F193" s="1107" t="s">
        <v>292</v>
      </c>
      <c r="G193" s="1107"/>
      <c r="H193" s="1107"/>
      <c r="I193" s="1107"/>
      <c r="J193" s="1107"/>
      <c r="K193" s="1107"/>
      <c r="L193" s="1107"/>
      <c r="M193" s="1107"/>
      <c r="N193" s="1107"/>
      <c r="O193" s="1107"/>
      <c r="P193" s="1107"/>
      <c r="Q193" s="1107"/>
      <c r="R193" s="1107"/>
      <c r="S193" s="1107"/>
      <c r="T193" s="1107"/>
      <c r="U193" s="1107"/>
      <c r="V193" s="1107"/>
      <c r="W193" s="1107"/>
      <c r="X193" s="1107"/>
      <c r="Y193" s="1107"/>
      <c r="Z193" s="1107"/>
      <c r="AA193" s="1107"/>
      <c r="AB193" s="1107"/>
      <c r="AC193" s="1107"/>
      <c r="AD193" s="1107"/>
      <c r="AE193" s="1107"/>
      <c r="AF193" s="1107"/>
      <c r="AG193" s="1107"/>
      <c r="AH193" s="1107"/>
      <c r="AI193" s="1107"/>
      <c r="AJ193" s="444"/>
      <c r="AK193" s="107"/>
    </row>
    <row r="194" spans="1:52" s="70" customFormat="1" ht="13.5" customHeight="1">
      <c r="A194" s="1120"/>
      <c r="B194" s="1121"/>
      <c r="C194" s="1121"/>
      <c r="D194" s="1122"/>
      <c r="E194" s="443"/>
      <c r="F194" s="1129" t="s">
        <v>293</v>
      </c>
      <c r="G194" s="1129"/>
      <c r="H194" s="1129"/>
      <c r="I194" s="1129"/>
      <c r="J194" s="1129"/>
      <c r="K194" s="1129"/>
      <c r="L194" s="1129"/>
      <c r="M194" s="1129"/>
      <c r="N194" s="1129"/>
      <c r="O194" s="1129"/>
      <c r="P194" s="1129"/>
      <c r="Q194" s="1129"/>
      <c r="R194" s="1129"/>
      <c r="S194" s="1129"/>
      <c r="T194" s="1129"/>
      <c r="U194" s="1129"/>
      <c r="V194" s="1129"/>
      <c r="W194" s="1129"/>
      <c r="X194" s="1129"/>
      <c r="Y194" s="1129"/>
      <c r="Z194" s="1129"/>
      <c r="AA194" s="1129"/>
      <c r="AB194" s="1129"/>
      <c r="AC194" s="1129"/>
      <c r="AD194" s="1129"/>
      <c r="AE194" s="1129"/>
      <c r="AF194" s="1129"/>
      <c r="AG194" s="1129"/>
      <c r="AH194" s="1129"/>
      <c r="AI194" s="1129"/>
      <c r="AJ194" s="447"/>
    </row>
    <row r="195" spans="1:52" s="70" customFormat="1" ht="13.5" customHeight="1">
      <c r="A195" s="1123"/>
      <c r="B195" s="1124"/>
      <c r="C195" s="1124"/>
      <c r="D195" s="1125"/>
      <c r="E195" s="445"/>
      <c r="F195" s="1130" t="s">
        <v>294</v>
      </c>
      <c r="G195" s="1130"/>
      <c r="H195" s="1130"/>
      <c r="I195" s="1130"/>
      <c r="J195" s="1130"/>
      <c r="K195" s="1130"/>
      <c r="L195" s="1130"/>
      <c r="M195" s="1130"/>
      <c r="N195" s="1130"/>
      <c r="O195" s="1130"/>
      <c r="P195" s="1130"/>
      <c r="Q195" s="1130"/>
      <c r="R195" s="1130"/>
      <c r="S195" s="1130"/>
      <c r="T195" s="1130"/>
      <c r="U195" s="1130"/>
      <c r="V195" s="1130"/>
      <c r="W195" s="1130"/>
      <c r="X195" s="1130"/>
      <c r="Y195" s="1130"/>
      <c r="Z195" s="1130"/>
      <c r="AA195" s="1130"/>
      <c r="AB195" s="1130"/>
      <c r="AC195" s="1130"/>
      <c r="AD195" s="1130"/>
      <c r="AE195" s="1130"/>
      <c r="AF195" s="1130"/>
      <c r="AG195" s="1130"/>
      <c r="AH195" s="1130"/>
      <c r="AI195" s="1130"/>
      <c r="AJ195" s="1131"/>
    </row>
    <row r="196" spans="1:52" s="70" customFormat="1" ht="13.5" customHeight="1">
      <c r="A196" s="1117" t="s">
        <v>295</v>
      </c>
      <c r="B196" s="1118"/>
      <c r="C196" s="1118"/>
      <c r="D196" s="1119"/>
      <c r="E196" s="443"/>
      <c r="F196" s="1129" t="s">
        <v>296</v>
      </c>
      <c r="G196" s="1129"/>
      <c r="H196" s="1129"/>
      <c r="I196" s="1129"/>
      <c r="J196" s="1129"/>
      <c r="K196" s="1129"/>
      <c r="L196" s="1129"/>
      <c r="M196" s="1129"/>
      <c r="N196" s="1129"/>
      <c r="O196" s="1129"/>
      <c r="P196" s="1129"/>
      <c r="Q196" s="1129"/>
      <c r="R196" s="1129"/>
      <c r="S196" s="1129"/>
      <c r="T196" s="1129"/>
      <c r="U196" s="1129"/>
      <c r="V196" s="1129"/>
      <c r="W196" s="1129"/>
      <c r="X196" s="1129"/>
      <c r="Y196" s="1129"/>
      <c r="Z196" s="1129"/>
      <c r="AA196" s="1129"/>
      <c r="AB196" s="1129"/>
      <c r="AC196" s="1129"/>
      <c r="AD196" s="1129"/>
      <c r="AE196" s="1129"/>
      <c r="AF196" s="1129"/>
      <c r="AG196" s="1129"/>
      <c r="AH196" s="1129"/>
      <c r="AI196" s="1129"/>
      <c r="AJ196" s="444"/>
    </row>
    <row r="197" spans="1:52" s="70" customFormat="1" ht="21" customHeight="1">
      <c r="A197" s="1120"/>
      <c r="B197" s="1121"/>
      <c r="C197" s="1121"/>
      <c r="D197" s="1122"/>
      <c r="E197" s="437"/>
      <c r="F197" s="1107" t="s">
        <v>297</v>
      </c>
      <c r="G197" s="1107"/>
      <c r="H197" s="1107"/>
      <c r="I197" s="1107"/>
      <c r="J197" s="1107"/>
      <c r="K197" s="1107"/>
      <c r="L197" s="1107"/>
      <c r="M197" s="1107"/>
      <c r="N197" s="1107"/>
      <c r="O197" s="1107"/>
      <c r="P197" s="1107"/>
      <c r="Q197" s="1107"/>
      <c r="R197" s="1107"/>
      <c r="S197" s="1107"/>
      <c r="T197" s="1107"/>
      <c r="U197" s="1107"/>
      <c r="V197" s="1107"/>
      <c r="W197" s="1107"/>
      <c r="X197" s="1107"/>
      <c r="Y197" s="1107"/>
      <c r="Z197" s="1107"/>
      <c r="AA197" s="1107"/>
      <c r="AB197" s="1107"/>
      <c r="AC197" s="1107"/>
      <c r="AD197" s="1107"/>
      <c r="AE197" s="1107"/>
      <c r="AF197" s="1107"/>
      <c r="AG197" s="1107"/>
      <c r="AH197" s="1107"/>
      <c r="AI197" s="1107"/>
      <c r="AJ197" s="438"/>
    </row>
    <row r="198" spans="1:52" s="70" customFormat="1" ht="13.5" customHeight="1">
      <c r="A198" s="1120"/>
      <c r="B198" s="1121"/>
      <c r="C198" s="1121"/>
      <c r="D198" s="1122"/>
      <c r="E198" s="437"/>
      <c r="F198" s="1107" t="s">
        <v>298</v>
      </c>
      <c r="G198" s="1107"/>
      <c r="H198" s="1107"/>
      <c r="I198" s="1107"/>
      <c r="J198" s="1107"/>
      <c r="K198" s="1107"/>
      <c r="L198" s="1107"/>
      <c r="M198" s="1107"/>
      <c r="N198" s="1107"/>
      <c r="O198" s="1107"/>
      <c r="P198" s="1107"/>
      <c r="Q198" s="1107"/>
      <c r="R198" s="1107"/>
      <c r="S198" s="1107"/>
      <c r="T198" s="1107"/>
      <c r="U198" s="1107"/>
      <c r="V198" s="1107"/>
      <c r="W198" s="1107"/>
      <c r="X198" s="1107"/>
      <c r="Y198" s="1107"/>
      <c r="Z198" s="1107"/>
      <c r="AA198" s="1107"/>
      <c r="AB198" s="1107"/>
      <c r="AC198" s="1107"/>
      <c r="AD198" s="1107"/>
      <c r="AE198" s="1107"/>
      <c r="AF198" s="1107"/>
      <c r="AG198" s="1107"/>
      <c r="AH198" s="1107"/>
      <c r="AI198" s="1107"/>
      <c r="AJ198" s="438"/>
    </row>
    <row r="199" spans="1:52" s="70" customFormat="1" ht="13.5" customHeight="1">
      <c r="A199" s="1123"/>
      <c r="B199" s="1124"/>
      <c r="C199" s="1124"/>
      <c r="D199" s="1125"/>
      <c r="E199" s="445"/>
      <c r="F199" s="1130" t="s">
        <v>299</v>
      </c>
      <c r="G199" s="1130"/>
      <c r="H199" s="1130"/>
      <c r="I199" s="1130"/>
      <c r="J199" s="1130"/>
      <c r="K199" s="1130"/>
      <c r="L199" s="1130"/>
      <c r="M199" s="1130"/>
      <c r="N199" s="1130"/>
      <c r="O199" s="1130"/>
      <c r="P199" s="1130"/>
      <c r="Q199" s="1130"/>
      <c r="R199" s="1130"/>
      <c r="S199" s="1130"/>
      <c r="T199" s="1130"/>
      <c r="U199" s="1130"/>
      <c r="V199" s="1130"/>
      <c r="W199" s="1130"/>
      <c r="X199" s="1130"/>
      <c r="Y199" s="1130"/>
      <c r="Z199" s="1130"/>
      <c r="AA199" s="1130"/>
      <c r="AB199" s="1130"/>
      <c r="AC199" s="1130"/>
      <c r="AD199" s="1130"/>
      <c r="AE199" s="1130"/>
      <c r="AF199" s="1130"/>
      <c r="AG199" s="1130"/>
      <c r="AH199" s="1130"/>
      <c r="AI199" s="1130"/>
      <c r="AJ199" s="446"/>
    </row>
    <row r="200" spans="1:52" s="70" customFormat="1" ht="13.5" customHeight="1">
      <c r="A200" s="1117" t="s">
        <v>300</v>
      </c>
      <c r="B200" s="1118"/>
      <c r="C200" s="1118"/>
      <c r="D200" s="1119"/>
      <c r="E200" s="443"/>
      <c r="F200" s="1126" t="s">
        <v>301</v>
      </c>
      <c r="G200" s="1126"/>
      <c r="H200" s="1126"/>
      <c r="I200" s="1126"/>
      <c r="J200" s="1126"/>
      <c r="K200" s="1126"/>
      <c r="L200" s="1126"/>
      <c r="M200" s="1126"/>
      <c r="N200" s="1126"/>
      <c r="O200" s="1126"/>
      <c r="P200" s="1126"/>
      <c r="Q200" s="1126"/>
      <c r="R200" s="1126"/>
      <c r="S200" s="1126"/>
      <c r="T200" s="1126"/>
      <c r="U200" s="1126"/>
      <c r="V200" s="1126"/>
      <c r="W200" s="1126"/>
      <c r="X200" s="1126"/>
      <c r="Y200" s="1126"/>
      <c r="Z200" s="1126"/>
      <c r="AA200" s="1126"/>
      <c r="AB200" s="1126"/>
      <c r="AC200" s="1126"/>
      <c r="AD200" s="1126"/>
      <c r="AE200" s="1126"/>
      <c r="AF200" s="1126"/>
      <c r="AG200" s="1126"/>
      <c r="AH200" s="1126"/>
      <c r="AI200" s="1126"/>
      <c r="AJ200" s="1127"/>
      <c r="AK200" s="426"/>
    </row>
    <row r="201" spans="1:52" s="70" customFormat="1" ht="13.5" customHeight="1">
      <c r="A201" s="1120"/>
      <c r="B201" s="1121"/>
      <c r="C201" s="1121"/>
      <c r="D201" s="1122"/>
      <c r="E201" s="437"/>
      <c r="F201" s="1107" t="s">
        <v>302</v>
      </c>
      <c r="G201" s="1107"/>
      <c r="H201" s="1107"/>
      <c r="I201" s="1107"/>
      <c r="J201" s="1107"/>
      <c r="K201" s="1107"/>
      <c r="L201" s="1107"/>
      <c r="M201" s="1107"/>
      <c r="N201" s="1107"/>
      <c r="O201" s="1107"/>
      <c r="P201" s="1107"/>
      <c r="Q201" s="1107"/>
      <c r="R201" s="1107"/>
      <c r="S201" s="1107"/>
      <c r="T201" s="1107"/>
      <c r="U201" s="1107"/>
      <c r="V201" s="1107"/>
      <c r="W201" s="1107"/>
      <c r="X201" s="1107"/>
      <c r="Y201" s="1107"/>
      <c r="Z201" s="1107"/>
      <c r="AA201" s="1107"/>
      <c r="AB201" s="1107"/>
      <c r="AC201" s="1107"/>
      <c r="AD201" s="1107"/>
      <c r="AE201" s="1107"/>
      <c r="AF201" s="1107"/>
      <c r="AG201" s="1107"/>
      <c r="AH201" s="1107"/>
      <c r="AI201" s="1107"/>
      <c r="AJ201" s="438"/>
      <c r="AK201" s="432"/>
    </row>
    <row r="202" spans="1:52" s="70" customFormat="1" ht="13.5" customHeight="1">
      <c r="A202" s="1120"/>
      <c r="B202" s="1121"/>
      <c r="C202" s="1121"/>
      <c r="D202" s="1122"/>
      <c r="E202" s="437"/>
      <c r="F202" s="1107" t="s">
        <v>303</v>
      </c>
      <c r="G202" s="1107"/>
      <c r="H202" s="1107"/>
      <c r="I202" s="1107"/>
      <c r="J202" s="1107"/>
      <c r="K202" s="1107"/>
      <c r="L202" s="1107"/>
      <c r="M202" s="1107"/>
      <c r="N202" s="1107"/>
      <c r="O202" s="1107"/>
      <c r="P202" s="1107"/>
      <c r="Q202" s="1107"/>
      <c r="R202" s="1107"/>
      <c r="S202" s="1107"/>
      <c r="T202" s="1107"/>
      <c r="U202" s="1107"/>
      <c r="V202" s="1107"/>
      <c r="W202" s="1107"/>
      <c r="X202" s="1107"/>
      <c r="Y202" s="1107"/>
      <c r="Z202" s="1107"/>
      <c r="AA202" s="1107"/>
      <c r="AB202" s="1107"/>
      <c r="AC202" s="1107"/>
      <c r="AD202" s="1107"/>
      <c r="AE202" s="1107"/>
      <c r="AF202" s="1107"/>
      <c r="AG202" s="1107"/>
      <c r="AH202" s="1107"/>
      <c r="AI202" s="1107"/>
      <c r="AJ202" s="438"/>
      <c r="AK202" s="432"/>
    </row>
    <row r="203" spans="1:52" s="70" customFormat="1" ht="13.5" customHeight="1" thickBot="1">
      <c r="A203" s="1123"/>
      <c r="B203" s="1124"/>
      <c r="C203" s="1124"/>
      <c r="D203" s="1125"/>
      <c r="E203" s="448"/>
      <c r="F203" s="1128" t="s">
        <v>304</v>
      </c>
      <c r="G203" s="1128"/>
      <c r="H203" s="1128"/>
      <c r="I203" s="1128"/>
      <c r="J203" s="1128"/>
      <c r="K203" s="1128"/>
      <c r="L203" s="1128"/>
      <c r="M203" s="1128"/>
      <c r="N203" s="1128"/>
      <c r="O203" s="1128"/>
      <c r="P203" s="1128"/>
      <c r="Q203" s="1128"/>
      <c r="R203" s="1128"/>
      <c r="S203" s="1128"/>
      <c r="T203" s="1128"/>
      <c r="U203" s="1128"/>
      <c r="V203" s="1128"/>
      <c r="W203" s="1128"/>
      <c r="X203" s="1128"/>
      <c r="Y203" s="1128"/>
      <c r="Z203" s="1128"/>
      <c r="AA203" s="1128"/>
      <c r="AB203" s="1128"/>
      <c r="AC203" s="1128"/>
      <c r="AD203" s="1128"/>
      <c r="AE203" s="1128"/>
      <c r="AF203" s="1128"/>
      <c r="AG203" s="1128"/>
      <c r="AH203" s="1128"/>
      <c r="AI203" s="1128"/>
      <c r="AJ203" s="449"/>
      <c r="AK203" s="107"/>
    </row>
    <row r="204" spans="1:52" s="70" customFormat="1" ht="15" customHeight="1">
      <c r="A204" s="1111" t="s">
        <v>221</v>
      </c>
      <c r="B204" s="1112"/>
      <c r="C204" s="1112"/>
      <c r="D204" s="1112"/>
      <c r="E204" s="1112"/>
      <c r="F204" s="1112"/>
      <c r="G204" s="1112"/>
      <c r="H204" s="1112"/>
      <c r="I204" s="1112"/>
      <c r="J204" s="1112"/>
      <c r="K204" s="1112"/>
      <c r="L204" s="1112"/>
      <c r="M204" s="1112"/>
      <c r="N204" s="1112"/>
      <c r="O204" s="1112"/>
      <c r="P204" s="1112"/>
      <c r="Q204" s="1112"/>
      <c r="R204" s="1112"/>
      <c r="S204" s="1112"/>
      <c r="T204" s="1112"/>
      <c r="U204" s="1112"/>
      <c r="V204" s="1112"/>
      <c r="W204" s="1112"/>
      <c r="X204" s="1112"/>
      <c r="Y204" s="1112"/>
      <c r="Z204" s="1112"/>
      <c r="AA204" s="1112"/>
      <c r="AB204" s="1112"/>
      <c r="AC204" s="1112"/>
      <c r="AD204" s="1112"/>
      <c r="AE204" s="1112"/>
      <c r="AF204" s="1116"/>
      <c r="AG204" s="450"/>
      <c r="AH204" s="451" t="s">
        <v>222</v>
      </c>
      <c r="AI204" s="450"/>
      <c r="AJ204" s="452"/>
      <c r="AK204" s="75"/>
      <c r="AM204" s="57"/>
      <c r="AN204" s="57"/>
      <c r="AO204" s="57"/>
      <c r="AP204" s="57"/>
      <c r="AQ204" s="57"/>
      <c r="AR204" s="57"/>
      <c r="AS204" s="57"/>
      <c r="AT204" s="101"/>
      <c r="AU204" s="57"/>
      <c r="AV204" s="57"/>
      <c r="AW204" s="57"/>
      <c r="AX204" s="57"/>
      <c r="AY204" s="57"/>
      <c r="AZ204" s="57"/>
    </row>
    <row r="205" spans="1:52" ht="9" customHeight="1">
      <c r="A205" s="453"/>
      <c r="B205" s="453"/>
      <c r="C205" s="453"/>
      <c r="D205" s="453"/>
      <c r="E205" s="453"/>
      <c r="F205" s="453"/>
      <c r="G205" s="453"/>
      <c r="H205" s="453"/>
      <c r="I205" s="453"/>
      <c r="J205" s="453"/>
      <c r="K205" s="453"/>
      <c r="L205" s="453"/>
      <c r="M205" s="453"/>
      <c r="N205" s="453"/>
      <c r="O205" s="453"/>
      <c r="P205" s="453"/>
      <c r="Q205" s="453"/>
      <c r="R205" s="453"/>
      <c r="S205" s="453"/>
      <c r="T205" s="453"/>
      <c r="U205" s="453"/>
      <c r="V205" s="453"/>
      <c r="W205" s="453"/>
      <c r="X205" s="453"/>
      <c r="Y205" s="453"/>
      <c r="Z205" s="453"/>
      <c r="AA205" s="453"/>
      <c r="AB205" s="453"/>
      <c r="AC205" s="453"/>
      <c r="AD205" s="453"/>
      <c r="AE205" s="453"/>
      <c r="AF205" s="453"/>
      <c r="AG205" s="453"/>
      <c r="AH205" s="453"/>
      <c r="AI205" s="453"/>
      <c r="AJ205" s="454"/>
      <c r="AK205" s="107"/>
      <c r="AT205" s="101"/>
    </row>
    <row r="206" spans="1:52">
      <c r="A206" s="108" t="s">
        <v>305</v>
      </c>
      <c r="B206" s="56"/>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56"/>
      <c r="AH206" s="56"/>
      <c r="AI206" s="56"/>
      <c r="AJ206" s="59"/>
      <c r="AK206" s="107"/>
      <c r="AT206" s="101"/>
    </row>
    <row r="207" spans="1:52" ht="17.25" customHeight="1" thickBot="1">
      <c r="A207" s="455" t="s">
        <v>306</v>
      </c>
      <c r="B207" s="56"/>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c r="AA207" s="109"/>
      <c r="AB207" s="109"/>
      <c r="AC207" s="109"/>
      <c r="AD207" s="109"/>
      <c r="AE207" s="109"/>
      <c r="AF207" s="109"/>
      <c r="AG207" s="109"/>
      <c r="AH207" s="109"/>
      <c r="AI207" s="109"/>
      <c r="AJ207" s="109"/>
      <c r="AM207" s="435"/>
      <c r="AN207" s="435"/>
      <c r="AO207" s="435"/>
      <c r="AP207" s="435"/>
      <c r="AQ207" s="435"/>
      <c r="AR207" s="435"/>
      <c r="AS207" s="435"/>
      <c r="AT207" s="435"/>
      <c r="AU207" s="435"/>
      <c r="AV207" s="435"/>
      <c r="AW207" s="435"/>
      <c r="AX207" s="435"/>
      <c r="AY207" s="435"/>
      <c r="AZ207" s="435"/>
    </row>
    <row r="208" spans="1:52" s="435" customFormat="1" ht="15" customHeight="1">
      <c r="A208" s="1101" t="s">
        <v>307</v>
      </c>
      <c r="B208" s="1102"/>
      <c r="C208" s="1102"/>
      <c r="D208" s="1103"/>
      <c r="E208" s="456"/>
      <c r="F208" s="457" t="s">
        <v>308</v>
      </c>
      <c r="G208" s="457"/>
      <c r="H208" s="457"/>
      <c r="I208" s="457"/>
      <c r="J208" s="457"/>
      <c r="K208" s="457"/>
      <c r="L208" s="457"/>
      <c r="M208" s="457"/>
      <c r="N208" s="457"/>
      <c r="O208" s="458"/>
      <c r="P208" s="458"/>
      <c r="Q208" s="458"/>
      <c r="R208" s="457" t="s">
        <v>309</v>
      </c>
      <c r="S208" s="459"/>
      <c r="T208" s="459" t="s">
        <v>310</v>
      </c>
      <c r="U208" s="459"/>
      <c r="V208" s="459"/>
      <c r="W208" s="457"/>
      <c r="X208" s="457"/>
      <c r="Y208" s="457"/>
      <c r="Z208" s="457"/>
      <c r="AA208" s="458"/>
      <c r="AB208" s="458"/>
      <c r="AC208" s="458"/>
      <c r="AD208" s="458"/>
      <c r="AE208" s="458"/>
      <c r="AF208" s="458"/>
      <c r="AG208" s="458"/>
      <c r="AH208" s="458"/>
      <c r="AI208" s="458"/>
      <c r="AJ208" s="460"/>
      <c r="AK208" s="75"/>
    </row>
    <row r="209" spans="1:52" s="435" customFormat="1" ht="15" customHeight="1">
      <c r="A209" s="1104"/>
      <c r="B209" s="1105"/>
      <c r="C209" s="1105"/>
      <c r="D209" s="1106"/>
      <c r="E209" s="461"/>
      <c r="F209" s="1107" t="s">
        <v>311</v>
      </c>
      <c r="G209" s="1107"/>
      <c r="H209" s="1107"/>
      <c r="I209" s="1107"/>
      <c r="J209" s="1107"/>
      <c r="K209" s="1107"/>
      <c r="L209" s="1107"/>
      <c r="M209" s="462"/>
      <c r="N209" s="462"/>
      <c r="O209" s="462"/>
      <c r="P209" s="462"/>
      <c r="Q209" s="462"/>
      <c r="R209" s="463" t="s">
        <v>309</v>
      </c>
      <c r="S209" s="464"/>
      <c r="T209" s="464" t="s">
        <v>310</v>
      </c>
      <c r="U209" s="464"/>
      <c r="V209" s="464"/>
      <c r="W209" s="463"/>
      <c r="X209" s="463"/>
      <c r="Y209" s="465"/>
      <c r="Z209" s="463"/>
      <c r="AA209" s="466"/>
      <c r="AB209" s="462"/>
      <c r="AC209" s="462"/>
      <c r="AD209" s="462"/>
      <c r="AE209" s="462"/>
      <c r="AF209" s="462"/>
      <c r="AG209" s="462"/>
      <c r="AH209" s="462"/>
      <c r="AI209" s="462"/>
      <c r="AJ209" s="438"/>
      <c r="AK209" s="107"/>
      <c r="AM209" s="70"/>
      <c r="AN209" s="70"/>
      <c r="AO209" s="70"/>
      <c r="AP209" s="70"/>
      <c r="AQ209" s="70"/>
      <c r="AR209" s="70"/>
      <c r="AS209" s="70"/>
      <c r="AT209" s="70"/>
      <c r="AU209" s="70"/>
      <c r="AV209" s="70"/>
      <c r="AW209" s="70"/>
      <c r="AX209" s="70"/>
      <c r="AY209" s="70"/>
      <c r="AZ209" s="70"/>
    </row>
    <row r="210" spans="1:52" s="70" customFormat="1" ht="15" customHeight="1">
      <c r="A210" s="1108" t="s">
        <v>312</v>
      </c>
      <c r="B210" s="1109"/>
      <c r="C210" s="1109"/>
      <c r="D210" s="1110"/>
      <c r="E210" s="461"/>
      <c r="F210" s="1114" t="s">
        <v>313</v>
      </c>
      <c r="G210" s="1114"/>
      <c r="H210" s="1114"/>
      <c r="I210" s="1114"/>
      <c r="J210" s="1114"/>
      <c r="K210" s="1114"/>
      <c r="L210" s="1114"/>
      <c r="M210" s="1114"/>
      <c r="N210" s="1114"/>
      <c r="O210" s="1114"/>
      <c r="P210" s="1114"/>
      <c r="Q210" s="1114"/>
      <c r="R210" s="1114"/>
      <c r="S210" s="1114"/>
      <c r="T210" s="1114"/>
      <c r="U210" s="463" t="s">
        <v>309</v>
      </c>
      <c r="V210" s="464"/>
      <c r="W210" s="464" t="s">
        <v>310</v>
      </c>
      <c r="X210" s="464"/>
      <c r="Y210" s="464"/>
      <c r="Z210" s="463"/>
      <c r="AA210" s="463"/>
      <c r="AB210" s="463"/>
      <c r="AC210" s="463"/>
      <c r="AD210" s="462"/>
      <c r="AE210" s="462"/>
      <c r="AF210" s="462"/>
      <c r="AG210" s="462"/>
      <c r="AH210" s="462"/>
      <c r="AI210" s="462"/>
      <c r="AJ210" s="438"/>
      <c r="AK210" s="107"/>
    </row>
    <row r="211" spans="1:52" s="70" customFormat="1" ht="15" customHeight="1" thickBot="1">
      <c r="A211" s="1111"/>
      <c r="B211" s="1112"/>
      <c r="C211" s="1112"/>
      <c r="D211" s="1113"/>
      <c r="E211" s="467"/>
      <c r="F211" s="468" t="s">
        <v>314</v>
      </c>
      <c r="G211" s="468"/>
      <c r="H211" s="1115"/>
      <c r="I211" s="1115"/>
      <c r="J211" s="1115"/>
      <c r="K211" s="1115"/>
      <c r="L211" s="1115"/>
      <c r="M211" s="1115"/>
      <c r="N211" s="1115"/>
      <c r="O211" s="1115"/>
      <c r="P211" s="1115"/>
      <c r="Q211" s="1115"/>
      <c r="R211" s="1115"/>
      <c r="S211" s="1115"/>
      <c r="T211" s="1115"/>
      <c r="U211" s="1115"/>
      <c r="V211" s="1115"/>
      <c r="W211" s="1115"/>
      <c r="X211" s="1115"/>
      <c r="Y211" s="469" t="s">
        <v>124</v>
      </c>
      <c r="Z211" s="470" t="s">
        <v>309</v>
      </c>
      <c r="AA211" s="471"/>
      <c r="AB211" s="471" t="s">
        <v>220</v>
      </c>
      <c r="AC211" s="471"/>
      <c r="AD211" s="470"/>
      <c r="AE211" s="470"/>
      <c r="AF211" s="470"/>
      <c r="AG211" s="470"/>
      <c r="AH211" s="472"/>
      <c r="AI211" s="472"/>
      <c r="AJ211" s="473"/>
      <c r="AK211" s="107"/>
    </row>
    <row r="212" spans="1:52" s="70" customFormat="1" ht="15" customHeight="1">
      <c r="A212" s="1111" t="s">
        <v>221</v>
      </c>
      <c r="B212" s="1112"/>
      <c r="C212" s="1112"/>
      <c r="D212" s="1112"/>
      <c r="E212" s="1112"/>
      <c r="F212" s="1112"/>
      <c r="G212" s="1112"/>
      <c r="H212" s="1112"/>
      <c r="I212" s="1112"/>
      <c r="J212" s="1112"/>
      <c r="K212" s="1112"/>
      <c r="L212" s="1112"/>
      <c r="M212" s="1112"/>
      <c r="N212" s="1112"/>
      <c r="O212" s="1112"/>
      <c r="P212" s="1112"/>
      <c r="Q212" s="1112"/>
      <c r="R212" s="1112"/>
      <c r="S212" s="1112"/>
      <c r="T212" s="1112"/>
      <c r="U212" s="1112"/>
      <c r="V212" s="1112"/>
      <c r="W212" s="1112"/>
      <c r="X212" s="1112"/>
      <c r="Y212" s="1112"/>
      <c r="Z212" s="1112"/>
      <c r="AA212" s="1112"/>
      <c r="AB212" s="1112"/>
      <c r="AC212" s="1112"/>
      <c r="AD212" s="1112"/>
      <c r="AE212" s="1112"/>
      <c r="AF212" s="1116"/>
      <c r="AG212" s="336"/>
      <c r="AH212" s="337" t="s">
        <v>222</v>
      </c>
      <c r="AI212" s="336"/>
      <c r="AJ212" s="338"/>
      <c r="AK212" s="75"/>
      <c r="AM212" s="57"/>
      <c r="AN212" s="57"/>
      <c r="AO212" s="57"/>
      <c r="AP212" s="57"/>
      <c r="AQ212" s="57"/>
      <c r="AR212" s="57"/>
      <c r="AS212" s="57"/>
      <c r="AT212" s="101"/>
      <c r="AU212" s="57"/>
      <c r="AV212" s="57"/>
      <c r="AW212" s="57"/>
      <c r="AX212" s="57"/>
      <c r="AY212" s="57"/>
      <c r="AZ212" s="57"/>
    </row>
    <row r="213" spans="1:52" ht="6" customHeight="1">
      <c r="A213" s="111"/>
      <c r="B213" s="56"/>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09"/>
      <c r="AA213" s="109"/>
      <c r="AB213" s="109"/>
      <c r="AC213" s="109"/>
      <c r="AD213" s="109"/>
      <c r="AE213" s="109"/>
      <c r="AF213" s="109"/>
      <c r="AG213" s="109"/>
      <c r="AH213" s="109"/>
      <c r="AI213" s="109"/>
      <c r="AJ213" s="59"/>
      <c r="AK213" s="107"/>
    </row>
    <row r="214" spans="1:52" ht="15.75" customHeight="1">
      <c r="A214" s="474"/>
      <c r="B214" s="175" t="s">
        <v>315</v>
      </c>
      <c r="C214" s="474"/>
      <c r="D214" s="474"/>
      <c r="E214" s="474"/>
      <c r="F214" s="474"/>
      <c r="G214" s="474"/>
      <c r="H214" s="474"/>
      <c r="I214" s="474"/>
      <c r="J214" s="474"/>
      <c r="K214" s="474"/>
      <c r="L214" s="474"/>
      <c r="M214" s="474"/>
      <c r="N214" s="474"/>
      <c r="O214" s="474"/>
      <c r="P214" s="474"/>
      <c r="Q214" s="474"/>
      <c r="R214" s="474"/>
      <c r="S214" s="474"/>
      <c r="T214" s="474"/>
      <c r="U214" s="474"/>
      <c r="V214" s="474"/>
      <c r="W214" s="474"/>
      <c r="X214" s="474"/>
      <c r="Y214" s="474"/>
      <c r="Z214" s="474"/>
      <c r="AA214" s="474"/>
      <c r="AB214" s="474"/>
      <c r="AC214" s="474"/>
      <c r="AD214" s="474"/>
      <c r="AE214" s="474"/>
      <c r="AF214" s="474"/>
      <c r="AG214" s="474"/>
      <c r="AH214" s="474"/>
      <c r="AI214" s="474"/>
      <c r="AJ214" s="475"/>
      <c r="AK214" s="107"/>
    </row>
    <row r="215" spans="1:52" ht="14.25" thickBot="1">
      <c r="A215" s="474"/>
      <c r="B215" s="1095" t="s">
        <v>316</v>
      </c>
      <c r="C215" s="1096"/>
      <c r="D215" s="1096"/>
      <c r="E215" s="1096"/>
      <c r="F215" s="1096"/>
      <c r="G215" s="1096"/>
      <c r="H215" s="1096"/>
      <c r="I215" s="1096"/>
      <c r="J215" s="1096"/>
      <c r="K215" s="1096"/>
      <c r="L215" s="1096"/>
      <c r="M215" s="1096"/>
      <c r="N215" s="1096"/>
      <c r="O215" s="1096"/>
      <c r="P215" s="1096"/>
      <c r="Q215" s="1096"/>
      <c r="R215" s="1096"/>
      <c r="S215" s="1096"/>
      <c r="T215" s="1096"/>
      <c r="U215" s="1096"/>
      <c r="V215" s="1096"/>
      <c r="W215" s="1096"/>
      <c r="X215" s="1096"/>
      <c r="Y215" s="1097"/>
      <c r="Z215" s="1098" t="s">
        <v>317</v>
      </c>
      <c r="AA215" s="1098"/>
      <c r="AB215" s="1098"/>
      <c r="AC215" s="1098"/>
      <c r="AD215" s="1098"/>
      <c r="AE215" s="1098"/>
      <c r="AF215" s="1098"/>
      <c r="AG215" s="1098"/>
      <c r="AH215" s="1098"/>
      <c r="AI215" s="1098"/>
      <c r="AJ215" s="1098"/>
      <c r="AK215" s="1098"/>
    </row>
    <row r="216" spans="1:52" ht="16.5" customHeight="1">
      <c r="A216" s="474"/>
      <c r="B216" s="476"/>
      <c r="C216" s="477" t="s">
        <v>318</v>
      </c>
      <c r="D216" s="478"/>
      <c r="E216" s="478"/>
      <c r="F216" s="478"/>
      <c r="G216" s="478"/>
      <c r="H216" s="478"/>
      <c r="I216" s="478"/>
      <c r="J216" s="478"/>
      <c r="K216" s="478"/>
      <c r="L216" s="478"/>
      <c r="M216" s="478"/>
      <c r="N216" s="478"/>
      <c r="O216" s="478"/>
      <c r="P216" s="478"/>
      <c r="Q216" s="478"/>
      <c r="R216" s="478"/>
      <c r="S216" s="478"/>
      <c r="T216" s="478"/>
      <c r="U216" s="478"/>
      <c r="V216" s="478"/>
      <c r="W216" s="478"/>
      <c r="X216" s="478"/>
      <c r="Y216" s="479"/>
      <c r="Z216" s="1099" t="s">
        <v>319</v>
      </c>
      <c r="AA216" s="1099"/>
      <c r="AB216" s="1099"/>
      <c r="AC216" s="1099"/>
      <c r="AD216" s="1099"/>
      <c r="AE216" s="1099"/>
      <c r="AF216" s="1099"/>
      <c r="AG216" s="1099"/>
      <c r="AH216" s="1099"/>
      <c r="AI216" s="1099"/>
      <c r="AJ216" s="1099"/>
      <c r="AK216" s="1100"/>
    </row>
    <row r="217" spans="1:52" ht="16.5" customHeight="1">
      <c r="A217" s="474"/>
      <c r="B217" s="480"/>
      <c r="C217" s="481" t="s">
        <v>320</v>
      </c>
      <c r="D217" s="482"/>
      <c r="E217" s="482"/>
      <c r="F217" s="482"/>
      <c r="G217" s="482"/>
      <c r="H217" s="482"/>
      <c r="I217" s="482"/>
      <c r="J217" s="482"/>
      <c r="K217" s="482"/>
      <c r="L217" s="482"/>
      <c r="M217" s="482"/>
      <c r="N217" s="482"/>
      <c r="O217" s="482"/>
      <c r="P217" s="482"/>
      <c r="Q217" s="482"/>
      <c r="R217" s="482"/>
      <c r="S217" s="482"/>
      <c r="T217" s="482"/>
      <c r="U217" s="482"/>
      <c r="V217" s="482"/>
      <c r="W217" s="482"/>
      <c r="X217" s="482"/>
      <c r="Y217" s="483"/>
      <c r="Z217" s="1088" t="s">
        <v>321</v>
      </c>
      <c r="AA217" s="1088"/>
      <c r="AB217" s="1088"/>
      <c r="AC217" s="1088"/>
      <c r="AD217" s="1088"/>
      <c r="AE217" s="1088"/>
      <c r="AF217" s="1088"/>
      <c r="AG217" s="1088"/>
      <c r="AH217" s="1088"/>
      <c r="AI217" s="1088"/>
      <c r="AJ217" s="1088"/>
      <c r="AK217" s="1089"/>
    </row>
    <row r="218" spans="1:52" ht="16.5" customHeight="1">
      <c r="A218" s="474"/>
      <c r="B218" s="480"/>
      <c r="C218" s="481" t="s">
        <v>322</v>
      </c>
      <c r="D218" s="482"/>
      <c r="E218" s="482"/>
      <c r="F218" s="482"/>
      <c r="G218" s="482"/>
      <c r="H218" s="482"/>
      <c r="I218" s="482"/>
      <c r="J218" s="482"/>
      <c r="K218" s="482"/>
      <c r="L218" s="482"/>
      <c r="M218" s="482"/>
      <c r="N218" s="482"/>
      <c r="O218" s="482"/>
      <c r="P218" s="482"/>
      <c r="Q218" s="482"/>
      <c r="R218" s="482"/>
      <c r="S218" s="482"/>
      <c r="T218" s="482"/>
      <c r="U218" s="482"/>
      <c r="V218" s="482"/>
      <c r="W218" s="482"/>
      <c r="X218" s="482"/>
      <c r="Y218" s="483"/>
      <c r="Z218" s="1088" t="s">
        <v>323</v>
      </c>
      <c r="AA218" s="1088"/>
      <c r="AB218" s="1088"/>
      <c r="AC218" s="1088"/>
      <c r="AD218" s="1088"/>
      <c r="AE218" s="1088"/>
      <c r="AF218" s="1088"/>
      <c r="AG218" s="1088"/>
      <c r="AH218" s="1088"/>
      <c r="AI218" s="1088"/>
      <c r="AJ218" s="1088"/>
      <c r="AK218" s="1089"/>
    </row>
    <row r="219" spans="1:52" ht="16.5" customHeight="1">
      <c r="A219" s="474"/>
      <c r="B219" s="480"/>
      <c r="C219" s="481" t="s">
        <v>324</v>
      </c>
      <c r="D219" s="482"/>
      <c r="E219" s="482"/>
      <c r="F219" s="482"/>
      <c r="G219" s="482"/>
      <c r="H219" s="482"/>
      <c r="I219" s="482"/>
      <c r="J219" s="482"/>
      <c r="K219" s="482"/>
      <c r="L219" s="482"/>
      <c r="M219" s="482"/>
      <c r="N219" s="482"/>
      <c r="O219" s="482"/>
      <c r="P219" s="482"/>
      <c r="Q219" s="482"/>
      <c r="R219" s="482"/>
      <c r="S219" s="482"/>
      <c r="T219" s="482"/>
      <c r="U219" s="482"/>
      <c r="V219" s="482"/>
      <c r="W219" s="482"/>
      <c r="X219" s="482"/>
      <c r="Y219" s="483"/>
      <c r="Z219" s="1088" t="s">
        <v>325</v>
      </c>
      <c r="AA219" s="1088"/>
      <c r="AB219" s="1088"/>
      <c r="AC219" s="1088"/>
      <c r="AD219" s="1088"/>
      <c r="AE219" s="1088"/>
      <c r="AF219" s="1088"/>
      <c r="AG219" s="1088"/>
      <c r="AH219" s="1088"/>
      <c r="AI219" s="1088"/>
      <c r="AJ219" s="1088"/>
      <c r="AK219" s="1089"/>
    </row>
    <row r="220" spans="1:52" ht="24.75" customHeight="1">
      <c r="A220" s="474"/>
      <c r="B220" s="480"/>
      <c r="C220" s="1086" t="s">
        <v>326</v>
      </c>
      <c r="D220" s="1086"/>
      <c r="E220" s="1086"/>
      <c r="F220" s="1086"/>
      <c r="G220" s="1086"/>
      <c r="H220" s="1086"/>
      <c r="I220" s="1086"/>
      <c r="J220" s="1086"/>
      <c r="K220" s="1086"/>
      <c r="L220" s="1086"/>
      <c r="M220" s="1086"/>
      <c r="N220" s="1086"/>
      <c r="O220" s="1086"/>
      <c r="P220" s="1086"/>
      <c r="Q220" s="1086"/>
      <c r="R220" s="1086"/>
      <c r="S220" s="1086"/>
      <c r="T220" s="1086"/>
      <c r="U220" s="1086"/>
      <c r="V220" s="1086"/>
      <c r="W220" s="1086"/>
      <c r="X220" s="1086"/>
      <c r="Y220" s="1087"/>
      <c r="Z220" s="1088" t="s">
        <v>327</v>
      </c>
      <c r="AA220" s="1088"/>
      <c r="AB220" s="1088"/>
      <c r="AC220" s="1088"/>
      <c r="AD220" s="1088"/>
      <c r="AE220" s="1088"/>
      <c r="AF220" s="1088"/>
      <c r="AG220" s="1088"/>
      <c r="AH220" s="1088"/>
      <c r="AI220" s="1088"/>
      <c r="AJ220" s="1088"/>
      <c r="AK220" s="1089"/>
    </row>
    <row r="221" spans="1:52" ht="16.5" customHeight="1">
      <c r="A221" s="474"/>
      <c r="B221" s="480"/>
      <c r="C221" s="1086" t="s">
        <v>328</v>
      </c>
      <c r="D221" s="1086"/>
      <c r="E221" s="1086"/>
      <c r="F221" s="1086"/>
      <c r="G221" s="1086"/>
      <c r="H221" s="1086"/>
      <c r="I221" s="1086"/>
      <c r="J221" s="1086"/>
      <c r="K221" s="1086"/>
      <c r="L221" s="1086"/>
      <c r="M221" s="1086"/>
      <c r="N221" s="1086"/>
      <c r="O221" s="1086"/>
      <c r="P221" s="1086"/>
      <c r="Q221" s="1086"/>
      <c r="R221" s="1086"/>
      <c r="S221" s="1086"/>
      <c r="T221" s="1086"/>
      <c r="U221" s="1086"/>
      <c r="V221" s="1086"/>
      <c r="W221" s="1086"/>
      <c r="X221" s="1086"/>
      <c r="Y221" s="1087"/>
      <c r="Z221" s="1090" t="s">
        <v>329</v>
      </c>
      <c r="AA221" s="1090"/>
      <c r="AB221" s="1090"/>
      <c r="AC221" s="1090"/>
      <c r="AD221" s="1090"/>
      <c r="AE221" s="1090"/>
      <c r="AF221" s="1090"/>
      <c r="AG221" s="1090"/>
      <c r="AH221" s="1090"/>
      <c r="AI221" s="1090"/>
      <c r="AJ221" s="1090"/>
      <c r="AK221" s="1091"/>
    </row>
    <row r="222" spans="1:52" ht="16.5" customHeight="1" thickBot="1">
      <c r="A222" s="474"/>
      <c r="B222" s="484"/>
      <c r="C222" s="485" t="s">
        <v>330</v>
      </c>
      <c r="D222" s="486"/>
      <c r="E222" s="486"/>
      <c r="F222" s="486"/>
      <c r="G222" s="486"/>
      <c r="H222" s="486"/>
      <c r="I222" s="486"/>
      <c r="J222" s="486"/>
      <c r="K222" s="486"/>
      <c r="L222" s="486"/>
      <c r="M222" s="486"/>
      <c r="N222" s="486"/>
      <c r="O222" s="486"/>
      <c r="P222" s="486"/>
      <c r="Q222" s="486"/>
      <c r="R222" s="486"/>
      <c r="S222" s="486"/>
      <c r="T222" s="486"/>
      <c r="U222" s="486"/>
      <c r="V222" s="486"/>
      <c r="W222" s="486"/>
      <c r="X222" s="486"/>
      <c r="Y222" s="487"/>
      <c r="Z222" s="1092" t="s">
        <v>331</v>
      </c>
      <c r="AA222" s="1092"/>
      <c r="AB222" s="1092"/>
      <c r="AC222" s="1092"/>
      <c r="AD222" s="1092"/>
      <c r="AE222" s="1092"/>
      <c r="AF222" s="1092"/>
      <c r="AG222" s="1092"/>
      <c r="AH222" s="1092"/>
      <c r="AI222" s="1092"/>
      <c r="AJ222" s="1092"/>
      <c r="AK222" s="1093"/>
    </row>
    <row r="223" spans="1:52" ht="3" customHeight="1">
      <c r="A223" s="474"/>
      <c r="B223" s="474"/>
      <c r="C223" s="175"/>
      <c r="D223" s="474"/>
      <c r="E223" s="474"/>
      <c r="F223" s="474"/>
      <c r="G223" s="474"/>
      <c r="H223" s="474"/>
      <c r="I223" s="474"/>
      <c r="J223" s="474"/>
      <c r="K223" s="474"/>
      <c r="L223" s="474"/>
      <c r="M223" s="474"/>
      <c r="N223" s="474"/>
      <c r="O223" s="474"/>
      <c r="P223" s="474"/>
      <c r="Q223" s="474"/>
      <c r="R223" s="474"/>
      <c r="S223" s="474"/>
      <c r="T223" s="474"/>
      <c r="U223" s="474"/>
      <c r="V223" s="474"/>
      <c r="W223" s="474"/>
      <c r="X223" s="474"/>
      <c r="Y223" s="474"/>
      <c r="Z223" s="175"/>
      <c r="AA223" s="175"/>
      <c r="AB223" s="175"/>
      <c r="AC223" s="175"/>
      <c r="AD223" s="175"/>
      <c r="AE223" s="175"/>
      <c r="AF223" s="175"/>
      <c r="AG223" s="175"/>
      <c r="AH223" s="175"/>
      <c r="AI223" s="474"/>
      <c r="AJ223" s="475"/>
    </row>
    <row r="224" spans="1:52" ht="12" customHeight="1">
      <c r="A224" s="474"/>
      <c r="B224" s="488" t="s">
        <v>332</v>
      </c>
      <c r="C224" s="1094" t="s">
        <v>333</v>
      </c>
      <c r="D224" s="1094"/>
      <c r="E224" s="1094"/>
      <c r="F224" s="1094"/>
      <c r="G224" s="1094"/>
      <c r="H224" s="1094"/>
      <c r="I224" s="1094"/>
      <c r="J224" s="1094"/>
      <c r="K224" s="1094"/>
      <c r="L224" s="1094"/>
      <c r="M224" s="1094"/>
      <c r="N224" s="1094"/>
      <c r="O224" s="1094"/>
      <c r="P224" s="1094"/>
      <c r="Q224" s="1094"/>
      <c r="R224" s="1094"/>
      <c r="S224" s="1094"/>
      <c r="T224" s="1094"/>
      <c r="U224" s="1094"/>
      <c r="V224" s="1094"/>
      <c r="W224" s="1094"/>
      <c r="X224" s="1094"/>
      <c r="Y224" s="1094"/>
      <c r="Z224" s="1094"/>
      <c r="AA224" s="1094"/>
      <c r="AB224" s="1094"/>
      <c r="AC224" s="1094"/>
      <c r="AD224" s="1094"/>
      <c r="AE224" s="1094"/>
      <c r="AF224" s="1094"/>
      <c r="AG224" s="1094"/>
      <c r="AH224" s="1094"/>
      <c r="AI224" s="1094"/>
      <c r="AJ224" s="1094"/>
      <c r="AK224" s="1094"/>
    </row>
    <row r="225" spans="1:52" ht="21" customHeight="1">
      <c r="A225" s="474"/>
      <c r="B225" s="489" t="s">
        <v>41</v>
      </c>
      <c r="C225" s="1079" t="s">
        <v>334</v>
      </c>
      <c r="D225" s="1079"/>
      <c r="E225" s="1079"/>
      <c r="F225" s="1079"/>
      <c r="G225" s="1079"/>
      <c r="H225" s="1079"/>
      <c r="I225" s="1079"/>
      <c r="J225" s="1079"/>
      <c r="K225" s="1079"/>
      <c r="L225" s="1079"/>
      <c r="M225" s="1079"/>
      <c r="N225" s="1079"/>
      <c r="O225" s="1079"/>
      <c r="P225" s="1079"/>
      <c r="Q225" s="1079"/>
      <c r="R225" s="1079"/>
      <c r="S225" s="1079"/>
      <c r="T225" s="1079"/>
      <c r="U225" s="1079"/>
      <c r="V225" s="1079"/>
      <c r="W225" s="1079"/>
      <c r="X225" s="1079"/>
      <c r="Y225" s="1079"/>
      <c r="Z225" s="1079"/>
      <c r="AA225" s="1079"/>
      <c r="AB225" s="1079"/>
      <c r="AC225" s="1079"/>
      <c r="AD225" s="1079"/>
      <c r="AE225" s="1079"/>
      <c r="AF225" s="1079"/>
      <c r="AG225" s="1079"/>
      <c r="AH225" s="1079"/>
      <c r="AI225" s="1079"/>
      <c r="AJ225" s="1079"/>
      <c r="AK225" s="1079"/>
    </row>
    <row r="226" spans="1:52" ht="7.5" customHeight="1" thickBot="1">
      <c r="A226" s="486"/>
      <c r="B226" s="486"/>
      <c r="C226" s="490"/>
      <c r="D226" s="490"/>
      <c r="E226" s="490"/>
      <c r="F226" s="490"/>
      <c r="G226" s="490"/>
      <c r="H226" s="490"/>
      <c r="I226" s="490"/>
      <c r="J226" s="490"/>
      <c r="K226" s="490"/>
      <c r="L226" s="490"/>
      <c r="M226" s="490"/>
      <c r="N226" s="490"/>
      <c r="O226" s="490"/>
      <c r="P226" s="490"/>
      <c r="Q226" s="490"/>
      <c r="R226" s="490"/>
      <c r="S226" s="490"/>
      <c r="T226" s="490"/>
      <c r="U226" s="490"/>
      <c r="V226" s="490"/>
      <c r="W226" s="490"/>
      <c r="X226" s="490"/>
      <c r="Y226" s="490"/>
      <c r="Z226" s="490"/>
      <c r="AA226" s="490"/>
      <c r="AB226" s="490"/>
      <c r="AC226" s="490"/>
      <c r="AD226" s="490"/>
      <c r="AE226" s="490"/>
      <c r="AF226" s="490"/>
      <c r="AG226" s="490"/>
      <c r="AH226" s="490"/>
      <c r="AI226" s="490"/>
      <c r="AJ226" s="491"/>
    </row>
    <row r="227" spans="1:52" ht="4.5" customHeight="1">
      <c r="A227" s="492"/>
      <c r="B227" s="493"/>
      <c r="C227" s="493"/>
      <c r="D227" s="493"/>
      <c r="E227" s="493"/>
      <c r="F227" s="493"/>
      <c r="G227" s="493"/>
      <c r="H227" s="493"/>
      <c r="I227" s="493"/>
      <c r="J227" s="493"/>
      <c r="K227" s="493"/>
      <c r="L227" s="493"/>
      <c r="M227" s="493"/>
      <c r="N227" s="493"/>
      <c r="O227" s="493"/>
      <c r="P227" s="493"/>
      <c r="Q227" s="493"/>
      <c r="R227" s="493"/>
      <c r="S227" s="493"/>
      <c r="T227" s="493"/>
      <c r="U227" s="493"/>
      <c r="V227" s="493"/>
      <c r="W227" s="493"/>
      <c r="X227" s="493"/>
      <c r="Y227" s="493"/>
      <c r="Z227" s="493"/>
      <c r="AA227" s="493"/>
      <c r="AB227" s="493"/>
      <c r="AC227" s="493"/>
      <c r="AD227" s="493"/>
      <c r="AE227" s="493"/>
      <c r="AF227" s="493"/>
      <c r="AG227" s="493"/>
      <c r="AH227" s="493"/>
      <c r="AI227" s="493"/>
      <c r="AJ227" s="493"/>
      <c r="AK227" s="494"/>
    </row>
    <row r="228" spans="1:52" ht="31.5" customHeight="1">
      <c r="A228" s="495"/>
      <c r="B228" s="1080" t="s">
        <v>335</v>
      </c>
      <c r="C228" s="1080"/>
      <c r="D228" s="1080"/>
      <c r="E228" s="1080"/>
      <c r="F228" s="1080"/>
      <c r="G228" s="1080"/>
      <c r="H228" s="1080"/>
      <c r="I228" s="1080"/>
      <c r="J228" s="1080"/>
      <c r="K228" s="1080"/>
      <c r="L228" s="1080"/>
      <c r="M228" s="1080"/>
      <c r="N228" s="1080"/>
      <c r="O228" s="1080"/>
      <c r="P228" s="1080"/>
      <c r="Q228" s="1080"/>
      <c r="R228" s="1080"/>
      <c r="S228" s="1080"/>
      <c r="T228" s="1080"/>
      <c r="U228" s="1080"/>
      <c r="V228" s="1080"/>
      <c r="W228" s="1080"/>
      <c r="X228" s="1080"/>
      <c r="Y228" s="1080"/>
      <c r="Z228" s="1080"/>
      <c r="AA228" s="1080"/>
      <c r="AB228" s="1080"/>
      <c r="AC228" s="1080"/>
      <c r="AD228" s="1080"/>
      <c r="AE228" s="1080"/>
      <c r="AF228" s="1080"/>
      <c r="AG228" s="1080"/>
      <c r="AH228" s="1080"/>
      <c r="AI228" s="1080"/>
      <c r="AJ228" s="1080"/>
      <c r="AK228" s="1081"/>
    </row>
    <row r="229" spans="1:52" ht="3" customHeight="1">
      <c r="A229" s="495"/>
      <c r="B229" s="175"/>
      <c r="C229" s="474"/>
      <c r="D229" s="474"/>
      <c r="E229" s="474"/>
      <c r="F229" s="474"/>
      <c r="G229" s="474"/>
      <c r="H229" s="474"/>
      <c r="I229" s="474"/>
      <c r="J229" s="474"/>
      <c r="K229" s="474"/>
      <c r="L229" s="474"/>
      <c r="M229" s="474"/>
      <c r="N229" s="474"/>
      <c r="O229" s="474"/>
      <c r="P229" s="474"/>
      <c r="Q229" s="474"/>
      <c r="R229" s="474"/>
      <c r="S229" s="474"/>
      <c r="T229" s="474"/>
      <c r="U229" s="474"/>
      <c r="V229" s="474"/>
      <c r="W229" s="474"/>
      <c r="X229" s="474"/>
      <c r="Y229" s="474"/>
      <c r="Z229" s="474"/>
      <c r="AA229" s="474"/>
      <c r="AB229" s="474"/>
      <c r="AC229" s="474"/>
      <c r="AD229" s="474"/>
      <c r="AE229" s="474"/>
      <c r="AF229" s="474"/>
      <c r="AG229" s="474"/>
      <c r="AH229" s="474"/>
      <c r="AI229" s="474"/>
      <c r="AJ229" s="474"/>
      <c r="AK229" s="496"/>
      <c r="AM229" s="497"/>
      <c r="AN229" s="497"/>
      <c r="AO229" s="497"/>
      <c r="AP229" s="497"/>
      <c r="AQ229" s="497"/>
      <c r="AR229" s="497"/>
      <c r="AS229" s="497"/>
      <c r="AT229" s="497"/>
      <c r="AU229" s="497"/>
      <c r="AV229" s="497"/>
      <c r="AW229" s="497"/>
      <c r="AX229" s="497"/>
      <c r="AY229" s="497"/>
      <c r="AZ229" s="497"/>
    </row>
    <row r="230" spans="1:52" s="497" customFormat="1" ht="13.5" customHeight="1">
      <c r="A230" s="498"/>
      <c r="B230" s="499" t="s">
        <v>118</v>
      </c>
      <c r="C230" s="499"/>
      <c r="D230" s="1082">
        <v>5</v>
      </c>
      <c r="E230" s="1083"/>
      <c r="F230" s="499" t="s">
        <v>217</v>
      </c>
      <c r="G230" s="1082">
        <v>2</v>
      </c>
      <c r="H230" s="1083"/>
      <c r="I230" s="499" t="s">
        <v>336</v>
      </c>
      <c r="J230" s="1082" t="s">
        <v>561</v>
      </c>
      <c r="K230" s="1083"/>
      <c r="L230" s="499" t="s">
        <v>337</v>
      </c>
      <c r="M230" s="500"/>
      <c r="N230" s="1084" t="s">
        <v>12</v>
      </c>
      <c r="O230" s="1084"/>
      <c r="P230" s="1084"/>
      <c r="Q230" s="1085" t="str">
        <f>IF(G9="","",G9)</f>
        <v>〇〇会社　おきなわ</v>
      </c>
      <c r="R230" s="1085"/>
      <c r="S230" s="1085"/>
      <c r="T230" s="1085"/>
      <c r="U230" s="1085"/>
      <c r="V230" s="1085"/>
      <c r="W230" s="1085"/>
      <c r="X230" s="1085"/>
      <c r="Y230" s="1085"/>
      <c r="Z230" s="1085"/>
      <c r="AA230" s="1085"/>
      <c r="AB230" s="1085"/>
      <c r="AC230" s="1085"/>
      <c r="AD230" s="1085"/>
      <c r="AE230" s="1085"/>
      <c r="AF230" s="1085"/>
      <c r="AG230" s="1085"/>
      <c r="AH230" s="1085"/>
      <c r="AI230" s="1085"/>
      <c r="AJ230" s="1085"/>
      <c r="AK230" s="501"/>
    </row>
    <row r="231" spans="1:52" s="497" customFormat="1" ht="13.5" customHeight="1">
      <c r="A231" s="502"/>
      <c r="B231" s="503"/>
      <c r="C231" s="504"/>
      <c r="D231" s="504"/>
      <c r="E231" s="504"/>
      <c r="F231" s="504"/>
      <c r="G231" s="504"/>
      <c r="H231" s="504"/>
      <c r="I231" s="504"/>
      <c r="J231" s="504"/>
      <c r="K231" s="504"/>
      <c r="L231" s="504"/>
      <c r="M231" s="504"/>
      <c r="N231" s="1074" t="s">
        <v>338</v>
      </c>
      <c r="O231" s="1074"/>
      <c r="P231" s="1074"/>
      <c r="Q231" s="1075" t="s">
        <v>25</v>
      </c>
      <c r="R231" s="1075"/>
      <c r="S231" s="1076" t="s">
        <v>562</v>
      </c>
      <c r="T231" s="1076"/>
      <c r="U231" s="1076"/>
      <c r="V231" s="1076"/>
      <c r="W231" s="1076"/>
      <c r="X231" s="1077" t="s">
        <v>27</v>
      </c>
      <c r="Y231" s="1077"/>
      <c r="Z231" s="1076" t="s">
        <v>563</v>
      </c>
      <c r="AA231" s="1076"/>
      <c r="AB231" s="1076"/>
      <c r="AC231" s="1076"/>
      <c r="AD231" s="1076"/>
      <c r="AE231" s="1076"/>
      <c r="AF231" s="1076"/>
      <c r="AG231" s="1076"/>
      <c r="AH231" s="1076"/>
      <c r="AI231" s="1078"/>
      <c r="AJ231" s="1078"/>
      <c r="AK231" s="501"/>
    </row>
    <row r="232" spans="1:52" s="497" customFormat="1" ht="2.25" customHeight="1" thickBot="1">
      <c r="A232" s="505"/>
      <c r="B232" s="506"/>
      <c r="C232" s="507"/>
      <c r="D232" s="507"/>
      <c r="E232" s="507"/>
      <c r="F232" s="507"/>
      <c r="G232" s="507"/>
      <c r="H232" s="507"/>
      <c r="I232" s="507"/>
      <c r="J232" s="507"/>
      <c r="K232" s="507"/>
      <c r="L232" s="507"/>
      <c r="M232" s="507"/>
      <c r="N232" s="507"/>
      <c r="O232" s="507"/>
      <c r="P232" s="506"/>
      <c r="Q232" s="508"/>
      <c r="R232" s="509"/>
      <c r="S232" s="509"/>
      <c r="T232" s="509"/>
      <c r="U232" s="509"/>
      <c r="V232" s="509"/>
      <c r="W232" s="510"/>
      <c r="X232" s="510"/>
      <c r="Y232" s="510"/>
      <c r="Z232" s="510"/>
      <c r="AA232" s="510"/>
      <c r="AB232" s="510"/>
      <c r="AC232" s="510"/>
      <c r="AD232" s="510"/>
      <c r="AE232" s="510"/>
      <c r="AF232" s="510"/>
      <c r="AG232" s="510"/>
      <c r="AH232" s="510"/>
      <c r="AI232" s="511"/>
      <c r="AJ232" s="512"/>
      <c r="AK232" s="513"/>
      <c r="AM232" s="57"/>
      <c r="AN232" s="57"/>
      <c r="AO232" s="57"/>
      <c r="AP232" s="57"/>
      <c r="AQ232" s="57"/>
      <c r="AR232" s="57"/>
      <c r="AS232" s="57"/>
      <c r="AT232" s="57"/>
      <c r="AU232" s="57"/>
      <c r="AV232" s="57"/>
      <c r="AW232" s="57"/>
      <c r="AX232" s="57"/>
      <c r="AY232" s="57"/>
      <c r="AZ232" s="57"/>
    </row>
    <row r="233" spans="1:52" ht="7.5" customHeight="1">
      <c r="A233" s="514"/>
      <c r="B233" s="515"/>
      <c r="C233" s="516"/>
      <c r="D233" s="516"/>
      <c r="E233" s="516"/>
      <c r="F233" s="516"/>
      <c r="G233" s="516"/>
      <c r="H233" s="516"/>
      <c r="I233" s="516"/>
      <c r="J233" s="516"/>
      <c r="K233" s="516"/>
      <c r="L233" s="516"/>
      <c r="M233" s="516"/>
      <c r="N233" s="516"/>
      <c r="O233" s="516"/>
      <c r="P233" s="516"/>
      <c r="Q233" s="516"/>
      <c r="R233" s="516"/>
      <c r="S233" s="516"/>
      <c r="T233" s="516"/>
      <c r="U233" s="516"/>
      <c r="V233" s="516"/>
      <c r="W233" s="516"/>
      <c r="X233" s="516"/>
      <c r="Y233" s="516"/>
      <c r="Z233" s="516"/>
      <c r="AA233" s="516"/>
      <c r="AB233" s="516"/>
      <c r="AC233" s="516"/>
      <c r="AD233" s="516"/>
      <c r="AE233" s="516"/>
      <c r="AF233" s="516"/>
      <c r="AG233" s="516"/>
      <c r="AH233" s="516"/>
      <c r="AI233" s="516"/>
      <c r="AJ233" s="517"/>
    </row>
    <row r="234" spans="1:52">
      <c r="B234" s="518"/>
    </row>
  </sheetData>
  <sheetProtection formatCells="0" formatColumns="0" formatRows="0" insertColumns="0" insertRows="0" autoFilter="0"/>
  <mergeCells count="320">
    <mergeCell ref="AX70:BC72"/>
    <mergeCell ref="AX73:BC75"/>
    <mergeCell ref="AV66:BC67"/>
    <mergeCell ref="AU66:AU67"/>
    <mergeCell ref="AT66:AT67"/>
    <mergeCell ref="AS66:AS67"/>
    <mergeCell ref="AR66:AR67"/>
    <mergeCell ref="AQ66:AQ67"/>
    <mergeCell ref="AP66:AP67"/>
    <mergeCell ref="AO66:AO67"/>
    <mergeCell ref="AN66:AN67"/>
    <mergeCell ref="A9:F9"/>
    <mergeCell ref="G9:AJ9"/>
    <mergeCell ref="A10:F12"/>
    <mergeCell ref="H10:L10"/>
    <mergeCell ref="G11:AJ11"/>
    <mergeCell ref="G12:AJ12"/>
    <mergeCell ref="Y1:AB1"/>
    <mergeCell ref="AC1:AJ1"/>
    <mergeCell ref="B3:AK3"/>
    <mergeCell ref="V4:W4"/>
    <mergeCell ref="A8:F8"/>
    <mergeCell ref="G8:AJ8"/>
    <mergeCell ref="AC15:AJ15"/>
    <mergeCell ref="B20:AK20"/>
    <mergeCell ref="B25:AK25"/>
    <mergeCell ref="A27:O27"/>
    <mergeCell ref="P27:U27"/>
    <mergeCell ref="W27:AB27"/>
    <mergeCell ref="AD27:AI27"/>
    <mergeCell ref="A13:F13"/>
    <mergeCell ref="G13:AJ13"/>
    <mergeCell ref="A14:F14"/>
    <mergeCell ref="G14:AJ14"/>
    <mergeCell ref="A15:F15"/>
    <mergeCell ref="G15:J15"/>
    <mergeCell ref="K15:O15"/>
    <mergeCell ref="P15:S15"/>
    <mergeCell ref="T15:X15"/>
    <mergeCell ref="Y15:AB15"/>
    <mergeCell ref="B30:O30"/>
    <mergeCell ref="P30:U30"/>
    <mergeCell ref="W30:AB30"/>
    <mergeCell ref="AD30:AI30"/>
    <mergeCell ref="B31:O31"/>
    <mergeCell ref="P31:U31"/>
    <mergeCell ref="W31:AB31"/>
    <mergeCell ref="AD31:AI31"/>
    <mergeCell ref="B28:C28"/>
    <mergeCell ref="D28:E28"/>
    <mergeCell ref="P28:U28"/>
    <mergeCell ref="W28:AB28"/>
    <mergeCell ref="AD28:AI28"/>
    <mergeCell ref="B29:O29"/>
    <mergeCell ref="P29:U29"/>
    <mergeCell ref="W29:AB29"/>
    <mergeCell ref="AD29:AI29"/>
    <mergeCell ref="B39:AK39"/>
    <mergeCell ref="B40:AK40"/>
    <mergeCell ref="B41:AK41"/>
    <mergeCell ref="B42:AK42"/>
    <mergeCell ref="B43:AK43"/>
    <mergeCell ref="B44:AK44"/>
    <mergeCell ref="C35:O35"/>
    <mergeCell ref="P35:U35"/>
    <mergeCell ref="W35:AB35"/>
    <mergeCell ref="AD35:AI35"/>
    <mergeCell ref="C36:O36"/>
    <mergeCell ref="P36:U36"/>
    <mergeCell ref="W36:AB36"/>
    <mergeCell ref="AD36:AI36"/>
    <mergeCell ref="B32:B36"/>
    <mergeCell ref="P32:U32"/>
    <mergeCell ref="W32:AB32"/>
    <mergeCell ref="AD32:AI32"/>
    <mergeCell ref="P33:U33"/>
    <mergeCell ref="W33:AB33"/>
    <mergeCell ref="AD33:AI33"/>
    <mergeCell ref="P34:U34"/>
    <mergeCell ref="W34:AB34"/>
    <mergeCell ref="AD34:AI34"/>
    <mergeCell ref="A55:AA55"/>
    <mergeCell ref="AB55:AK55"/>
    <mergeCell ref="Q56:R56"/>
    <mergeCell ref="T56:U56"/>
    <mergeCell ref="W56:X56"/>
    <mergeCell ref="AA56:AB56"/>
    <mergeCell ref="AD56:AE56"/>
    <mergeCell ref="AI56:AJ56"/>
    <mergeCell ref="B45:AK45"/>
    <mergeCell ref="B47:AK47"/>
    <mergeCell ref="B48:AK48"/>
    <mergeCell ref="B50:AK50"/>
    <mergeCell ref="A54:AA54"/>
    <mergeCell ref="AB54:AK54"/>
    <mergeCell ref="A64:A72"/>
    <mergeCell ref="B64:R64"/>
    <mergeCell ref="S64:W64"/>
    <mergeCell ref="Y64:AC64"/>
    <mergeCell ref="AE64:AI64"/>
    <mergeCell ref="S65:W65"/>
    <mergeCell ref="Y65:AC65"/>
    <mergeCell ref="A60:AA60"/>
    <mergeCell ref="AB60:AK60"/>
    <mergeCell ref="A61:AA61"/>
    <mergeCell ref="AB61:AK61"/>
    <mergeCell ref="A62:AA62"/>
    <mergeCell ref="AB62:AK62"/>
    <mergeCell ref="AE65:AI65"/>
    <mergeCell ref="S66:W66"/>
    <mergeCell ref="Y66:AC66"/>
    <mergeCell ref="AE66:AI66"/>
    <mergeCell ref="S67:W67"/>
    <mergeCell ref="Y67:AC67"/>
    <mergeCell ref="AE67:AI67"/>
    <mergeCell ref="S63:X63"/>
    <mergeCell ref="Y63:AD63"/>
    <mergeCell ref="AE63:AJ63"/>
    <mergeCell ref="B68:J75"/>
    <mergeCell ref="S68:W68"/>
    <mergeCell ref="Y68:AD69"/>
    <mergeCell ref="AE68:AJ69"/>
    <mergeCell ref="N69:P69"/>
    <mergeCell ref="T69:V69"/>
    <mergeCell ref="S70:W70"/>
    <mergeCell ref="Y70:AC70"/>
    <mergeCell ref="AE70:AJ71"/>
    <mergeCell ref="N71:P71"/>
    <mergeCell ref="S74:W74"/>
    <mergeCell ref="Y74:AC74"/>
    <mergeCell ref="AE74:AI74"/>
    <mergeCell ref="N75:P75"/>
    <mergeCell ref="T75:V75"/>
    <mergeCell ref="Z75:AB75"/>
    <mergeCell ref="AF75:AH75"/>
    <mergeCell ref="T71:V71"/>
    <mergeCell ref="Z71:AB71"/>
    <mergeCell ref="S72:W72"/>
    <mergeCell ref="Y72:AC72"/>
    <mergeCell ref="AE72:AI72"/>
    <mergeCell ref="N73:P73"/>
    <mergeCell ref="T73:V73"/>
    <mergeCell ref="Z73:AB73"/>
    <mergeCell ref="AF73:AH73"/>
    <mergeCell ref="B85:AJ85"/>
    <mergeCell ref="B86:AJ86"/>
    <mergeCell ref="N88:Y88"/>
    <mergeCell ref="A91:AA91"/>
    <mergeCell ref="AB91:AK91"/>
    <mergeCell ref="X76:Y76"/>
    <mergeCell ref="AC76:AD76"/>
    <mergeCell ref="D80:AI80"/>
    <mergeCell ref="F81:AI81"/>
    <mergeCell ref="P82:Q82"/>
    <mergeCell ref="S82:T82"/>
    <mergeCell ref="V82:W82"/>
    <mergeCell ref="Z82:AA82"/>
    <mergeCell ref="AC82:AD82"/>
    <mergeCell ref="AH82:AI82"/>
    <mergeCell ref="B89:AK89"/>
    <mergeCell ref="A92:AA92"/>
    <mergeCell ref="AB92:AK92"/>
    <mergeCell ref="A93:AA93"/>
    <mergeCell ref="B94:N94"/>
    <mergeCell ref="O94:U94"/>
    <mergeCell ref="AB94:AB96"/>
    <mergeCell ref="AC94:AC96"/>
    <mergeCell ref="AD94:AD99"/>
    <mergeCell ref="D95:N96"/>
    <mergeCell ref="O95:U95"/>
    <mergeCell ref="AB97:AB99"/>
    <mergeCell ref="AC97:AC99"/>
    <mergeCell ref="D98:N99"/>
    <mergeCell ref="O98:U98"/>
    <mergeCell ref="X98:Y98"/>
    <mergeCell ref="O99:Q99"/>
    <mergeCell ref="R99:U99"/>
    <mergeCell ref="X99:Y99"/>
    <mergeCell ref="X95:Y95"/>
    <mergeCell ref="O96:Q96"/>
    <mergeCell ref="R96:U96"/>
    <mergeCell ref="X96:Y96"/>
    <mergeCell ref="B97:N97"/>
    <mergeCell ref="O97:U97"/>
    <mergeCell ref="B103:AJ103"/>
    <mergeCell ref="A108:D108"/>
    <mergeCell ref="A109:D114"/>
    <mergeCell ref="V110:AI110"/>
    <mergeCell ref="L114:N114"/>
    <mergeCell ref="O114:P114"/>
    <mergeCell ref="R114:S114"/>
    <mergeCell ref="Q100:R100"/>
    <mergeCell ref="T100:U100"/>
    <mergeCell ref="W100:X100"/>
    <mergeCell ref="AA100:AB100"/>
    <mergeCell ref="AD100:AE100"/>
    <mergeCell ref="AI100:AJ100"/>
    <mergeCell ref="E112:AJ112"/>
    <mergeCell ref="A122:D127"/>
    <mergeCell ref="V123:AI123"/>
    <mergeCell ref="E124:AJ124"/>
    <mergeCell ref="L127:M127"/>
    <mergeCell ref="N127:O127"/>
    <mergeCell ref="Q127:R127"/>
    <mergeCell ref="A115:AF115"/>
    <mergeCell ref="A118:D118"/>
    <mergeCell ref="A119:D120"/>
    <mergeCell ref="P120:AJ120"/>
    <mergeCell ref="A121:D121"/>
    <mergeCell ref="E118:AJ118"/>
    <mergeCell ref="E125:AJ125"/>
    <mergeCell ref="A128:AF128"/>
    <mergeCell ref="A131:D132"/>
    <mergeCell ref="E131:H131"/>
    <mergeCell ref="J131:L131"/>
    <mergeCell ref="N131:S131"/>
    <mergeCell ref="U131:Z131"/>
    <mergeCell ref="E132:H132"/>
    <mergeCell ref="J132:L132"/>
    <mergeCell ref="N132:S132"/>
    <mergeCell ref="U132:Z132"/>
    <mergeCell ref="A139:AF139"/>
    <mergeCell ref="B142:AJ142"/>
    <mergeCell ref="A143:D143"/>
    <mergeCell ref="E143:AJ143"/>
    <mergeCell ref="A144:D144"/>
    <mergeCell ref="E144:AJ144"/>
    <mergeCell ref="AB132:AD132"/>
    <mergeCell ref="A133:D138"/>
    <mergeCell ref="V134:AI134"/>
    <mergeCell ref="L138:M138"/>
    <mergeCell ref="N138:O138"/>
    <mergeCell ref="Q138:R138"/>
    <mergeCell ref="E136:AJ136"/>
    <mergeCell ref="A154:AF154"/>
    <mergeCell ref="A157:A162"/>
    <mergeCell ref="C157:AJ157"/>
    <mergeCell ref="B158:B162"/>
    <mergeCell ref="C158:J162"/>
    <mergeCell ref="K158:K159"/>
    <mergeCell ref="L158:L160"/>
    <mergeCell ref="M158:AJ159"/>
    <mergeCell ref="M160:AJ160"/>
    <mergeCell ref="L161:L162"/>
    <mergeCell ref="M162:AJ162"/>
    <mergeCell ref="A164:AF164"/>
    <mergeCell ref="A167:A170"/>
    <mergeCell ref="C167:AJ167"/>
    <mergeCell ref="B168:B170"/>
    <mergeCell ref="C168:J170"/>
    <mergeCell ref="M168:AJ168"/>
    <mergeCell ref="M169:AJ169"/>
    <mergeCell ref="M170:AJ170"/>
    <mergeCell ref="A172:AF172"/>
    <mergeCell ref="A173:AJ173"/>
    <mergeCell ref="A177:AJ177"/>
    <mergeCell ref="A179:D179"/>
    <mergeCell ref="E179:AJ179"/>
    <mergeCell ref="A180:D183"/>
    <mergeCell ref="F180:AJ180"/>
    <mergeCell ref="F181:AI181"/>
    <mergeCell ref="F182:AI182"/>
    <mergeCell ref="F183:AI183"/>
    <mergeCell ref="A184:D187"/>
    <mergeCell ref="F184:AI184"/>
    <mergeCell ref="F185:AI185"/>
    <mergeCell ref="F186:AI186"/>
    <mergeCell ref="F187:AJ187"/>
    <mergeCell ref="A188:D191"/>
    <mergeCell ref="F188:AI188"/>
    <mergeCell ref="F189:AI189"/>
    <mergeCell ref="F190:AI190"/>
    <mergeCell ref="F191:AI191"/>
    <mergeCell ref="A192:D195"/>
    <mergeCell ref="F192:AI192"/>
    <mergeCell ref="F193:AI193"/>
    <mergeCell ref="F194:AI194"/>
    <mergeCell ref="F195:AJ195"/>
    <mergeCell ref="A196:D199"/>
    <mergeCell ref="F196:AI196"/>
    <mergeCell ref="F197:AI197"/>
    <mergeCell ref="F198:AI198"/>
    <mergeCell ref="F199:AI199"/>
    <mergeCell ref="A208:D209"/>
    <mergeCell ref="F209:L209"/>
    <mergeCell ref="A210:D211"/>
    <mergeCell ref="F210:T210"/>
    <mergeCell ref="H211:X211"/>
    <mergeCell ref="A212:AF212"/>
    <mergeCell ref="A200:D203"/>
    <mergeCell ref="F200:AJ200"/>
    <mergeCell ref="F201:AI201"/>
    <mergeCell ref="F202:AI202"/>
    <mergeCell ref="F203:AI203"/>
    <mergeCell ref="A204:AF204"/>
    <mergeCell ref="C220:Y220"/>
    <mergeCell ref="Z220:AK220"/>
    <mergeCell ref="C221:Y221"/>
    <mergeCell ref="Z221:AK221"/>
    <mergeCell ref="Z222:AK222"/>
    <mergeCell ref="C224:AK224"/>
    <mergeCell ref="B215:Y215"/>
    <mergeCell ref="Z215:AK215"/>
    <mergeCell ref="Z216:AK216"/>
    <mergeCell ref="Z217:AK217"/>
    <mergeCell ref="Z218:AK218"/>
    <mergeCell ref="Z219:AK219"/>
    <mergeCell ref="N231:P231"/>
    <mergeCell ref="Q231:R231"/>
    <mergeCell ref="S231:W231"/>
    <mergeCell ref="X231:Y231"/>
    <mergeCell ref="Z231:AH231"/>
    <mergeCell ref="AI231:AJ231"/>
    <mergeCell ref="C225:AK225"/>
    <mergeCell ref="B228:AK228"/>
    <mergeCell ref="D230:E230"/>
    <mergeCell ref="G230:H230"/>
    <mergeCell ref="J230:K230"/>
    <mergeCell ref="N230:P230"/>
    <mergeCell ref="Q230:AJ230"/>
  </mergeCells>
  <phoneticPr fontId="6"/>
  <conditionalFormatting sqref="AD27:AJ31 AJ32:AJ36">
    <cfRule type="expression" dxfId="51" priority="26">
      <formula>$W$19="×"</formula>
    </cfRule>
  </conditionalFormatting>
  <conditionalFormatting sqref="A53:AK55 A56:AF56">
    <cfRule type="expression" dxfId="50" priority="25">
      <formula>$B$19="×"</formula>
    </cfRule>
  </conditionalFormatting>
  <conditionalFormatting sqref="A117:AJ117 A119:AJ124 A118:D118 A126:AJ127 A125:D125">
    <cfRule type="expression" dxfId="49" priority="24">
      <formula>$L$19="×"</formula>
    </cfRule>
  </conditionalFormatting>
  <conditionalFormatting sqref="A107:AJ111 A113:AJ114 A112:D112">
    <cfRule type="expression" dxfId="48" priority="23">
      <formula>$B$19="×"</formula>
    </cfRule>
  </conditionalFormatting>
  <conditionalFormatting sqref="A130:AJ135 A137:AJ138 A136:D136">
    <cfRule type="expression" dxfId="47" priority="22">
      <formula>$W$19="×"</formula>
    </cfRule>
  </conditionalFormatting>
  <conditionalFormatting sqref="A206:AJ212">
    <cfRule type="expression" dxfId="46" priority="21">
      <formula>$L$19="×"</formula>
    </cfRule>
  </conditionalFormatting>
  <conditionalFormatting sqref="A115:AJ115">
    <cfRule type="expression" dxfId="45" priority="20">
      <formula>$B$19="×"</formula>
    </cfRule>
  </conditionalFormatting>
  <conditionalFormatting sqref="A128:AJ128">
    <cfRule type="expression" dxfId="44" priority="19">
      <formula>$L$19="×"</formula>
    </cfRule>
  </conditionalFormatting>
  <conditionalFormatting sqref="A139:AJ139">
    <cfRule type="expression" dxfId="43" priority="18">
      <formula>$W$19="×"</formula>
    </cfRule>
  </conditionalFormatting>
  <conditionalFormatting sqref="A147:AJ161 A163:AJ173 A162:L162">
    <cfRule type="expression" dxfId="42" priority="17">
      <formula>$B$19="×"</formula>
    </cfRule>
  </conditionalFormatting>
  <conditionalFormatting sqref="A58:AK63 A73:AK86 A72:R72 AJ72:AK72 A67:AK71 A64:R66 AJ64:AK66">
    <cfRule type="expression" dxfId="41" priority="16">
      <formula>$L$19="×"</formula>
    </cfRule>
  </conditionalFormatting>
  <conditionalFormatting sqref="A88:AK88 A90:AK103 A89:B89">
    <cfRule type="expression" dxfId="40" priority="15">
      <formula>$W$19="×"</formula>
    </cfRule>
  </conditionalFormatting>
  <conditionalFormatting sqref="W27:AC31">
    <cfRule type="expression" dxfId="39" priority="14">
      <formula>$L$19="×"</formula>
    </cfRule>
  </conditionalFormatting>
  <conditionalFormatting sqref="P27:V31">
    <cfRule type="expression" dxfId="38" priority="13">
      <formula>$B$19="×"</formula>
    </cfRule>
  </conditionalFormatting>
  <conditionalFormatting sqref="A175:AJ179 A204:AJ204 A180:D203 F180:AJ203">
    <cfRule type="expression" dxfId="37" priority="12">
      <formula>AND($B$19="×",$L$19="×")</formula>
    </cfRule>
  </conditionalFormatting>
  <conditionalFormatting sqref="B219:AK219">
    <cfRule type="expression" dxfId="36" priority="11">
      <formula>$B$19="×"</formula>
    </cfRule>
  </conditionalFormatting>
  <conditionalFormatting sqref="B19:K19">
    <cfRule type="expression" dxfId="35" priority="10">
      <formula>$B$19="×"</formula>
    </cfRule>
  </conditionalFormatting>
  <conditionalFormatting sqref="L19:V19">
    <cfRule type="expression" dxfId="34" priority="9">
      <formula>$L$19="×"</formula>
    </cfRule>
  </conditionalFormatting>
  <conditionalFormatting sqref="W19:AK19">
    <cfRule type="expression" dxfId="33" priority="8">
      <formula>$W$19="×"</formula>
    </cfRule>
  </conditionalFormatting>
  <conditionalFormatting sqref="AG56:AK56">
    <cfRule type="expression" dxfId="32" priority="7">
      <formula>$L$19="×"</formula>
    </cfRule>
  </conditionalFormatting>
  <conditionalFormatting sqref="E180:E203">
    <cfRule type="expression" dxfId="31" priority="6">
      <formula>AND($B$19="×",$L$19="×")</formula>
    </cfRule>
  </conditionalFormatting>
  <conditionalFormatting sqref="AD32:AI36">
    <cfRule type="expression" dxfId="30" priority="5">
      <formula>$W$19="×"</formula>
    </cfRule>
  </conditionalFormatting>
  <conditionalFormatting sqref="W32:AC36">
    <cfRule type="expression" dxfId="29" priority="4">
      <formula>$L$19="×"</formula>
    </cfRule>
  </conditionalFormatting>
  <conditionalFormatting sqref="P32:V36">
    <cfRule type="expression" dxfId="28" priority="3">
      <formula>$B$19="×"</formula>
    </cfRule>
  </conditionalFormatting>
  <conditionalFormatting sqref="S64:AI66">
    <cfRule type="expression" dxfId="27" priority="1">
      <formula>$L$19="×"</formula>
    </cfRule>
  </conditionalFormatting>
  <conditionalFormatting sqref="S72:AI72">
    <cfRule type="expression" dxfId="26" priority="2">
      <formula>$L$19="×"</formula>
    </cfRule>
  </conditionalFormatting>
  <dataValidations count="4">
    <dataValidation imeMode="halfAlpha" allowBlank="1" showInputMessage="1" showErrorMessage="1" sqref="J230:K230 D230:E230 O105:P105 R105:S105 P63:Q63 Y105:Z105 P82:Q82 AC82:AD82 Z82:AA82 S82:T82 AB105:AC105 G230:H230 A15 K15 T15 W76 AH76 Q100:R100 AD100:AE100 AA100:AB100 T100:U100 T56:U56 Q56:R56 AA56:AB56 AD56:AE56"/>
    <dataValidation imeMode="hiragana" allowBlank="1" showInputMessage="1" showErrorMessage="1" sqref="S108:S111 W232 S231 S119 S121:S123 S133:S135"/>
    <dataValidation type="list" allowBlank="1" showInputMessage="1" showErrorMessage="1" sqref="L114:N114">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86" orientation="portrait" r:id="rId1"/>
  <headerFooter alignWithMargins="0"/>
  <rowBreaks count="4" manualBreakCount="4">
    <brk id="51" max="37" man="1"/>
    <brk id="103" max="37" man="1"/>
    <brk id="140" max="52" man="1"/>
    <brk id="17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200025</xdr:colOff>
                    <xdr:row>207</xdr:row>
                    <xdr:rowOff>47625</xdr:rowOff>
                  </from>
                  <to>
                    <xdr:col>5</xdr:col>
                    <xdr:colOff>19050</xdr:colOff>
                    <xdr:row>207</xdr:row>
                    <xdr:rowOff>180975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200025</xdr:colOff>
                    <xdr:row>208</xdr:row>
                    <xdr:rowOff>38100</xdr:rowOff>
                  </from>
                  <to>
                    <xdr:col>5</xdr:col>
                    <xdr:colOff>19050</xdr:colOff>
                    <xdr:row>208</xdr:row>
                    <xdr:rowOff>161925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200025</xdr:colOff>
                    <xdr:row>208</xdr:row>
                    <xdr:rowOff>171450</xdr:rowOff>
                  </from>
                  <to>
                    <xdr:col>5</xdr:col>
                    <xdr:colOff>0</xdr:colOff>
                    <xdr:row>210</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200025</xdr:colOff>
                    <xdr:row>209</xdr:row>
                    <xdr:rowOff>152400</xdr:rowOff>
                  </from>
                  <to>
                    <xdr:col>5</xdr:col>
                    <xdr:colOff>38100</xdr:colOff>
                    <xdr:row>211</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17</xdr:col>
                    <xdr:colOff>171450</xdr:colOff>
                    <xdr:row>207</xdr:row>
                    <xdr:rowOff>28575</xdr:rowOff>
                  </from>
                  <to>
                    <xdr:col>19</xdr:col>
                    <xdr:colOff>19050</xdr:colOff>
                    <xdr:row>207</xdr:row>
                    <xdr:rowOff>171450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9525</xdr:colOff>
                    <xdr:row>220</xdr:row>
                    <xdr:rowOff>304800</xdr:rowOff>
                  </from>
                  <to>
                    <xdr:col>2</xdr:col>
                    <xdr:colOff>28575</xdr:colOff>
                    <xdr:row>222</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xdr:col>
                    <xdr:colOff>0</xdr:colOff>
                    <xdr:row>108</xdr:row>
                    <xdr:rowOff>228600</xdr:rowOff>
                  </from>
                  <to>
                    <xdr:col>5</xdr:col>
                    <xdr:colOff>28575</xdr:colOff>
                    <xdr:row>109</xdr:row>
                    <xdr:rowOff>219075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4</xdr:col>
                    <xdr:colOff>0</xdr:colOff>
                    <xdr:row>106</xdr:row>
                    <xdr:rowOff>219075</xdr:rowOff>
                  </from>
                  <to>
                    <xdr:col>5</xdr:col>
                    <xdr:colOff>28575</xdr:colOff>
                    <xdr:row>108</xdr:row>
                    <xdr:rowOff>28575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171450</xdr:colOff>
                    <xdr:row>106</xdr:row>
                    <xdr:rowOff>219075</xdr:rowOff>
                  </from>
                  <to>
                    <xdr:col>9</xdr:col>
                    <xdr:colOff>28575</xdr:colOff>
                    <xdr:row>108</xdr:row>
                    <xdr:rowOff>28575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13</xdr:col>
                    <xdr:colOff>171450</xdr:colOff>
                    <xdr:row>106</xdr:row>
                    <xdr:rowOff>219075</xdr:rowOff>
                  </from>
                  <to>
                    <xdr:col>15</xdr:col>
                    <xdr:colOff>28575</xdr:colOff>
                    <xdr:row>108</xdr:row>
                    <xdr:rowOff>28575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20</xdr:col>
                    <xdr:colOff>171450</xdr:colOff>
                    <xdr:row>106</xdr:row>
                    <xdr:rowOff>219075</xdr:rowOff>
                  </from>
                  <to>
                    <xdr:col>22</xdr:col>
                    <xdr:colOff>28575</xdr:colOff>
                    <xdr:row>108</xdr:row>
                    <xdr:rowOff>28575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24</xdr:col>
                    <xdr:colOff>171450</xdr:colOff>
                    <xdr:row>106</xdr:row>
                    <xdr:rowOff>219075</xdr:rowOff>
                  </from>
                  <to>
                    <xdr:col>26</xdr:col>
                    <xdr:colOff>28575</xdr:colOff>
                    <xdr:row>108</xdr:row>
                    <xdr:rowOff>28575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9</xdr:col>
                    <xdr:colOff>180975</xdr:colOff>
                    <xdr:row>109</xdr:row>
                    <xdr:rowOff>0</xdr:rowOff>
                  </from>
                  <to>
                    <xdr:col>11</xdr:col>
                    <xdr:colOff>38100</xdr:colOff>
                    <xdr:row>109</xdr:row>
                    <xdr:rowOff>219075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16</xdr:col>
                    <xdr:colOff>161925</xdr:colOff>
                    <xdr:row>109</xdr:row>
                    <xdr:rowOff>0</xdr:rowOff>
                  </from>
                  <to>
                    <xdr:col>18</xdr:col>
                    <xdr:colOff>19050</xdr:colOff>
                    <xdr:row>109</xdr:row>
                    <xdr:rowOff>219075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20</xdr:col>
                    <xdr:colOff>180975</xdr:colOff>
                    <xdr:row>113</xdr:row>
                    <xdr:rowOff>0</xdr:rowOff>
                  </from>
                  <to>
                    <xdr:col>22</xdr:col>
                    <xdr:colOff>38100</xdr:colOff>
                    <xdr:row>113</xdr:row>
                    <xdr:rowOff>219075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24</xdr:col>
                    <xdr:colOff>180975</xdr:colOff>
                    <xdr:row>113</xdr:row>
                    <xdr:rowOff>0</xdr:rowOff>
                  </from>
                  <to>
                    <xdr:col>26</xdr:col>
                    <xdr:colOff>38100</xdr:colOff>
                    <xdr:row>113</xdr:row>
                    <xdr:rowOff>219075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4</xdr:col>
                    <xdr:colOff>0</xdr:colOff>
                    <xdr:row>121</xdr:row>
                    <xdr:rowOff>171450</xdr:rowOff>
                  </from>
                  <to>
                    <xdr:col>5</xdr:col>
                    <xdr:colOff>28575</xdr:colOff>
                    <xdr:row>123</xdr:row>
                    <xdr:rowOff>38100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171450</xdr:colOff>
                    <xdr:row>119</xdr:row>
                    <xdr:rowOff>323850</xdr:rowOff>
                  </from>
                  <to>
                    <xdr:col>9</xdr:col>
                    <xdr:colOff>28575</xdr:colOff>
                    <xdr:row>121</xdr:row>
                    <xdr:rowOff>47625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13</xdr:col>
                    <xdr:colOff>171450</xdr:colOff>
                    <xdr:row>119</xdr:row>
                    <xdr:rowOff>323850</xdr:rowOff>
                  </from>
                  <to>
                    <xdr:col>15</xdr:col>
                    <xdr:colOff>28575</xdr:colOff>
                    <xdr:row>121</xdr:row>
                    <xdr:rowOff>47625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20</xdr:col>
                    <xdr:colOff>180975</xdr:colOff>
                    <xdr:row>120</xdr:row>
                    <xdr:rowOff>0</xdr:rowOff>
                  </from>
                  <to>
                    <xdr:col>22</xdr:col>
                    <xdr:colOff>38100</xdr:colOff>
                    <xdr:row>121</xdr:row>
                    <xdr:rowOff>38100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23</xdr:col>
                    <xdr:colOff>180975</xdr:colOff>
                    <xdr:row>120</xdr:row>
                    <xdr:rowOff>0</xdr:rowOff>
                  </from>
                  <to>
                    <xdr:col>25</xdr:col>
                    <xdr:colOff>38100</xdr:colOff>
                    <xdr:row>121</xdr:row>
                    <xdr:rowOff>38100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9</xdr:col>
                    <xdr:colOff>180975</xdr:colOff>
                    <xdr:row>121</xdr:row>
                    <xdr:rowOff>171450</xdr:rowOff>
                  </from>
                  <to>
                    <xdr:col>11</xdr:col>
                    <xdr:colOff>38100</xdr:colOff>
                    <xdr:row>123</xdr:row>
                    <xdr:rowOff>28575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16</xdr:col>
                    <xdr:colOff>171450</xdr:colOff>
                    <xdr:row>121</xdr:row>
                    <xdr:rowOff>171450</xdr:rowOff>
                  </from>
                  <to>
                    <xdr:col>18</xdr:col>
                    <xdr:colOff>28575</xdr:colOff>
                    <xdr:row>123</xdr:row>
                    <xdr:rowOff>28575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19</xdr:col>
                    <xdr:colOff>171450</xdr:colOff>
                    <xdr:row>125</xdr:row>
                    <xdr:rowOff>142875</xdr:rowOff>
                  </from>
                  <to>
                    <xdr:col>21</xdr:col>
                    <xdr:colOff>28575</xdr:colOff>
                    <xdr:row>127</xdr:row>
                    <xdr:rowOff>28575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23</xdr:col>
                    <xdr:colOff>171450</xdr:colOff>
                    <xdr:row>125</xdr:row>
                    <xdr:rowOff>142875</xdr:rowOff>
                  </from>
                  <to>
                    <xdr:col>25</xdr:col>
                    <xdr:colOff>28575</xdr:colOff>
                    <xdr:row>127</xdr:row>
                    <xdr:rowOff>28575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3</xdr:col>
                    <xdr:colOff>200025</xdr:colOff>
                    <xdr:row>119</xdr:row>
                    <xdr:rowOff>323850</xdr:rowOff>
                  </from>
                  <to>
                    <xdr:col>5</xdr:col>
                    <xdr:colOff>19050</xdr:colOff>
                    <xdr:row>121</xdr:row>
                    <xdr:rowOff>47625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27</xdr:col>
                    <xdr:colOff>171450</xdr:colOff>
                    <xdr:row>148</xdr:row>
                    <xdr:rowOff>57150</xdr:rowOff>
                  </from>
                  <to>
                    <xdr:col>29</xdr:col>
                    <xdr:colOff>0</xdr:colOff>
                    <xdr:row>150</xdr:row>
                    <xdr:rowOff>28575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9</xdr:col>
                    <xdr:colOff>180975</xdr:colOff>
                    <xdr:row>166</xdr:row>
                    <xdr:rowOff>323850</xdr:rowOff>
                  </from>
                  <to>
                    <xdr:col>11</xdr:col>
                    <xdr:colOff>0</xdr:colOff>
                    <xdr:row>167</xdr:row>
                    <xdr:rowOff>371475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9</xdr:col>
                    <xdr:colOff>180975</xdr:colOff>
                    <xdr:row>168</xdr:row>
                    <xdr:rowOff>85725</xdr:rowOff>
                  </from>
                  <to>
                    <xdr:col>11</xdr:col>
                    <xdr:colOff>0</xdr:colOff>
                    <xdr:row>168</xdr:row>
                    <xdr:rowOff>361950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9</xdr:col>
                    <xdr:colOff>180975</xdr:colOff>
                    <xdr:row>169</xdr:row>
                    <xdr:rowOff>28575</xdr:rowOff>
                  </from>
                  <to>
                    <xdr:col>11</xdr:col>
                    <xdr:colOff>19050</xdr:colOff>
                    <xdr:row>169</xdr:row>
                    <xdr:rowOff>419100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31</xdr:col>
                    <xdr:colOff>171450</xdr:colOff>
                    <xdr:row>148</xdr:row>
                    <xdr:rowOff>57150</xdr:rowOff>
                  </from>
                  <to>
                    <xdr:col>33</xdr:col>
                    <xdr:colOff>0</xdr:colOff>
                    <xdr:row>150</xdr:row>
                    <xdr:rowOff>28575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27</xdr:col>
                    <xdr:colOff>171450</xdr:colOff>
                    <xdr:row>154</xdr:row>
                    <xdr:rowOff>228600</xdr:rowOff>
                  </from>
                  <to>
                    <xdr:col>29</xdr:col>
                    <xdr:colOff>0</xdr:colOff>
                    <xdr:row>156</xdr:row>
                    <xdr:rowOff>38100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31</xdr:col>
                    <xdr:colOff>161925</xdr:colOff>
                    <xdr:row>154</xdr:row>
                    <xdr:rowOff>219075</xdr:rowOff>
                  </from>
                  <to>
                    <xdr:col>32</xdr:col>
                    <xdr:colOff>180975</xdr:colOff>
                    <xdr:row>156</xdr:row>
                    <xdr:rowOff>28575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9</xdr:col>
                    <xdr:colOff>180975</xdr:colOff>
                    <xdr:row>159</xdr:row>
                    <xdr:rowOff>161925</xdr:rowOff>
                  </from>
                  <to>
                    <xdr:col>11</xdr:col>
                    <xdr:colOff>9525</xdr:colOff>
                    <xdr:row>159</xdr:row>
                    <xdr:rowOff>419100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9</xdr:col>
                    <xdr:colOff>171450</xdr:colOff>
                    <xdr:row>161</xdr:row>
                    <xdr:rowOff>219075</xdr:rowOff>
                  </from>
                  <to>
                    <xdr:col>11</xdr:col>
                    <xdr:colOff>0</xdr:colOff>
                    <xdr:row>161</xdr:row>
                    <xdr:rowOff>552450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27</xdr:col>
                    <xdr:colOff>161925</xdr:colOff>
                    <xdr:row>165</xdr:row>
                    <xdr:rowOff>0</xdr:rowOff>
                  </from>
                  <to>
                    <xdr:col>29</xdr:col>
                    <xdr:colOff>0</xdr:colOff>
                    <xdr:row>166</xdr:row>
                    <xdr:rowOff>19050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31</xdr:col>
                    <xdr:colOff>171450</xdr:colOff>
                    <xdr:row>165</xdr:row>
                    <xdr:rowOff>0</xdr:rowOff>
                  </from>
                  <to>
                    <xdr:col>33</xdr:col>
                    <xdr:colOff>0</xdr:colOff>
                    <xdr:row>166</xdr:row>
                    <xdr:rowOff>19050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17</xdr:col>
                    <xdr:colOff>171450</xdr:colOff>
                    <xdr:row>208</xdr:row>
                    <xdr:rowOff>28575</xdr:rowOff>
                  </from>
                  <to>
                    <xdr:col>19</xdr:col>
                    <xdr:colOff>19050</xdr:colOff>
                    <xdr:row>208</xdr:row>
                    <xdr:rowOff>171450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20</xdr:col>
                    <xdr:colOff>171450</xdr:colOff>
                    <xdr:row>209</xdr:row>
                    <xdr:rowOff>19050</xdr:rowOff>
                  </from>
                  <to>
                    <xdr:col>22</xdr:col>
                    <xdr:colOff>28575</xdr:colOff>
                    <xdr:row>209</xdr:row>
                    <xdr:rowOff>161925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26</xdr:col>
                    <xdr:colOff>0</xdr:colOff>
                    <xdr:row>210</xdr:row>
                    <xdr:rowOff>19050</xdr:rowOff>
                  </from>
                  <to>
                    <xdr:col>27</xdr:col>
                    <xdr:colOff>47625</xdr:colOff>
                    <xdr:row>210</xdr:row>
                    <xdr:rowOff>161925</xdr:rowOff>
                  </to>
                </anchor>
              </controlPr>
            </control>
          </mc:Choice>
        </mc:AlternateContent>
        <mc:AlternateContent xmlns:mc="http://schemas.openxmlformats.org/markup-compatibility/2006">
          <mc:Choice Requires="x14">
            <control shapeId="2092" r:id="rId47" name="Option Button 44">
              <controlPr defaultSize="0" autoFill="0" autoLine="0" autoPict="0">
                <anchor moveWithCells="1">
                  <from>
                    <xdr:col>9</xdr:col>
                    <xdr:colOff>190500</xdr:colOff>
                    <xdr:row>67</xdr:row>
                    <xdr:rowOff>9525</xdr:rowOff>
                  </from>
                  <to>
                    <xdr:col>11</xdr:col>
                    <xdr:colOff>28575</xdr:colOff>
                    <xdr:row>68</xdr:row>
                    <xdr:rowOff>0</xdr:rowOff>
                  </to>
                </anchor>
              </controlPr>
            </control>
          </mc:Choice>
        </mc:AlternateContent>
        <mc:AlternateContent xmlns:mc="http://schemas.openxmlformats.org/markup-compatibility/2006">
          <mc:Choice Requires="x14">
            <control shapeId="2093" r:id="rId48" name="Option Button 45">
              <controlPr defaultSize="0" autoFill="0" autoLine="0" autoPict="0">
                <anchor moveWithCells="1">
                  <from>
                    <xdr:col>9</xdr:col>
                    <xdr:colOff>180975</xdr:colOff>
                    <xdr:row>69</xdr:row>
                    <xdr:rowOff>9525</xdr:rowOff>
                  </from>
                  <to>
                    <xdr:col>11</xdr:col>
                    <xdr:colOff>19050</xdr:colOff>
                    <xdr:row>70</xdr:row>
                    <xdr:rowOff>0</xdr:rowOff>
                  </to>
                </anchor>
              </controlPr>
            </control>
          </mc:Choice>
        </mc:AlternateContent>
        <mc:AlternateContent xmlns:mc="http://schemas.openxmlformats.org/markup-compatibility/2006">
          <mc:Choice Requires="x14">
            <control shapeId="2094" r:id="rId49" name="Option Button 46">
              <controlPr defaultSize="0" autoFill="0" autoLine="0" autoPict="0">
                <anchor moveWithCells="1">
                  <from>
                    <xdr:col>9</xdr:col>
                    <xdr:colOff>180975</xdr:colOff>
                    <xdr:row>71</xdr:row>
                    <xdr:rowOff>9525</xdr:rowOff>
                  </from>
                  <to>
                    <xdr:col>11</xdr:col>
                    <xdr:colOff>19050</xdr:colOff>
                    <xdr:row>72</xdr:row>
                    <xdr:rowOff>0</xdr:rowOff>
                  </to>
                </anchor>
              </controlPr>
            </control>
          </mc:Choice>
        </mc:AlternateContent>
        <mc:AlternateContent xmlns:mc="http://schemas.openxmlformats.org/markup-compatibility/2006">
          <mc:Choice Requires="x14">
            <control shapeId="2095" r:id="rId50" name="Option Button 47">
              <controlPr defaultSize="0" autoFill="0" autoLine="0" autoPict="0">
                <anchor moveWithCells="1">
                  <from>
                    <xdr:col>9</xdr:col>
                    <xdr:colOff>180975</xdr:colOff>
                    <xdr:row>73</xdr:row>
                    <xdr:rowOff>9525</xdr:rowOff>
                  </from>
                  <to>
                    <xdr:col>11</xdr:col>
                    <xdr:colOff>19050</xdr:colOff>
                    <xdr:row>74</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1</xdr:col>
                    <xdr:colOff>0</xdr:colOff>
                    <xdr:row>219</xdr:row>
                    <xdr:rowOff>47625</xdr:rowOff>
                  </from>
                  <to>
                    <xdr:col>2</xdr:col>
                    <xdr:colOff>19050</xdr:colOff>
                    <xdr:row>219</xdr:row>
                    <xdr:rowOff>276225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2</xdr:col>
                    <xdr:colOff>0</xdr:colOff>
                    <xdr:row>77</xdr:row>
                    <xdr:rowOff>0</xdr:rowOff>
                  </from>
                  <to>
                    <xdr:col>3</xdr:col>
                    <xdr:colOff>28575</xdr:colOff>
                    <xdr:row>78</xdr:row>
                    <xdr:rowOff>57150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xdr:col>
                    <xdr:colOff>0</xdr:colOff>
                    <xdr:row>77</xdr:row>
                    <xdr:rowOff>219075</xdr:rowOff>
                  </from>
                  <to>
                    <xdr:col>3</xdr:col>
                    <xdr:colOff>28575</xdr:colOff>
                    <xdr:row>79</xdr:row>
                    <xdr:rowOff>47625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2</xdr:col>
                    <xdr:colOff>0</xdr:colOff>
                    <xdr:row>79</xdr:row>
                    <xdr:rowOff>19050</xdr:rowOff>
                  </from>
                  <to>
                    <xdr:col>3</xdr:col>
                    <xdr:colOff>28575</xdr:colOff>
                    <xdr:row>79</xdr:row>
                    <xdr:rowOff>266700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2</xdr:col>
                    <xdr:colOff>0</xdr:colOff>
                    <xdr:row>79</xdr:row>
                    <xdr:rowOff>304800</xdr:rowOff>
                  </from>
                  <to>
                    <xdr:col>3</xdr:col>
                    <xdr:colOff>28575</xdr:colOff>
                    <xdr:row>80</xdr:row>
                    <xdr:rowOff>219075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2106" r:id="rId60" name="Check Box 58">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2107" r:id="rId61" name="Check Box 59">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2108" r:id="rId62" name="Check Box 60">
              <controlPr defaultSize="0" autoFill="0" autoLine="0" autoPict="0">
                <anchor moveWithCells="1">
                  <from>
                    <xdr:col>4</xdr:col>
                    <xdr:colOff>0</xdr:colOff>
                    <xdr:row>182</xdr:row>
                    <xdr:rowOff>0</xdr:rowOff>
                  </from>
                  <to>
                    <xdr:col>4</xdr:col>
                    <xdr:colOff>180975</xdr:colOff>
                    <xdr:row>183</xdr:row>
                    <xdr:rowOff>9525</xdr:rowOff>
                  </to>
                </anchor>
              </controlPr>
            </control>
          </mc:Choice>
        </mc:AlternateContent>
        <mc:AlternateContent xmlns:mc="http://schemas.openxmlformats.org/markup-compatibility/2006">
          <mc:Choice Requires="x14">
            <control shapeId="2109" r:id="rId63" name="Check Box 61">
              <controlPr defaultSize="0" autoFill="0" autoLine="0" autoPict="0">
                <anchor moveWithCells="1">
                  <from>
                    <xdr:col>4</xdr:col>
                    <xdr:colOff>0</xdr:colOff>
                    <xdr:row>183</xdr:row>
                    <xdr:rowOff>0</xdr:rowOff>
                  </from>
                  <to>
                    <xdr:col>4</xdr:col>
                    <xdr:colOff>180975</xdr:colOff>
                    <xdr:row>183</xdr:row>
                    <xdr:rowOff>180975</xdr:rowOff>
                  </to>
                </anchor>
              </controlPr>
            </control>
          </mc:Choice>
        </mc:AlternateContent>
        <mc:AlternateContent xmlns:mc="http://schemas.openxmlformats.org/markup-compatibility/2006">
          <mc:Choice Requires="x14">
            <control shapeId="2110" r:id="rId64" name="Check Box 6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2111" r:id="rId65" name="Check Box 6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2112" r:id="rId66" name="Check Box 64">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2113" r:id="rId67" name="Check Box 65">
              <controlPr defaultSize="0" autoFill="0" autoLine="0" autoPict="0">
                <anchor moveWithCells="1">
                  <from>
                    <xdr:col>4</xdr:col>
                    <xdr:colOff>0</xdr:colOff>
                    <xdr:row>187</xdr:row>
                    <xdr:rowOff>0</xdr:rowOff>
                  </from>
                  <to>
                    <xdr:col>4</xdr:col>
                    <xdr:colOff>180975</xdr:colOff>
                    <xdr:row>188</xdr:row>
                    <xdr:rowOff>9525</xdr:rowOff>
                  </to>
                </anchor>
              </controlPr>
            </control>
          </mc:Choice>
        </mc:AlternateContent>
        <mc:AlternateContent xmlns:mc="http://schemas.openxmlformats.org/markup-compatibility/2006">
          <mc:Choice Requires="x14">
            <control shapeId="2114" r:id="rId68" name="Check Box 66">
              <controlPr defaultSize="0" autoFill="0" autoLine="0" autoPict="0">
                <anchor moveWithCells="1">
                  <from>
                    <xdr:col>4</xdr:col>
                    <xdr:colOff>0</xdr:colOff>
                    <xdr:row>188</xdr:row>
                    <xdr:rowOff>0</xdr:rowOff>
                  </from>
                  <to>
                    <xdr:col>4</xdr:col>
                    <xdr:colOff>180975</xdr:colOff>
                    <xdr:row>188</xdr:row>
                    <xdr:rowOff>180975</xdr:rowOff>
                  </to>
                </anchor>
              </controlPr>
            </control>
          </mc:Choice>
        </mc:AlternateContent>
        <mc:AlternateContent xmlns:mc="http://schemas.openxmlformats.org/markup-compatibility/2006">
          <mc:Choice Requires="x14">
            <control shapeId="2115" r:id="rId69" name="Check Box 67">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2116" r:id="rId70" name="Check Box 68">
              <controlPr defaultSize="0" autoFill="0" autoLine="0" autoPict="0">
                <anchor moveWithCells="1">
                  <from>
                    <xdr:col>4</xdr:col>
                    <xdr:colOff>0</xdr:colOff>
                    <xdr:row>190</xdr:row>
                    <xdr:rowOff>0</xdr:rowOff>
                  </from>
                  <to>
                    <xdr:col>4</xdr:col>
                    <xdr:colOff>180975</xdr:colOff>
                    <xdr:row>191</xdr:row>
                    <xdr:rowOff>9525</xdr:rowOff>
                  </to>
                </anchor>
              </controlPr>
            </control>
          </mc:Choice>
        </mc:AlternateContent>
        <mc:AlternateContent xmlns:mc="http://schemas.openxmlformats.org/markup-compatibility/2006">
          <mc:Choice Requires="x14">
            <control shapeId="2117" r:id="rId71" name="Check Box 69">
              <controlPr defaultSize="0" autoFill="0" autoLine="0" autoPict="0">
                <anchor moveWithCells="1">
                  <from>
                    <xdr:col>4</xdr:col>
                    <xdr:colOff>0</xdr:colOff>
                    <xdr:row>191</xdr:row>
                    <xdr:rowOff>0</xdr:rowOff>
                  </from>
                  <to>
                    <xdr:col>4</xdr:col>
                    <xdr:colOff>180975</xdr:colOff>
                    <xdr:row>191</xdr:row>
                    <xdr:rowOff>180975</xdr:rowOff>
                  </to>
                </anchor>
              </controlPr>
            </control>
          </mc:Choice>
        </mc:AlternateContent>
        <mc:AlternateContent xmlns:mc="http://schemas.openxmlformats.org/markup-compatibility/2006">
          <mc:Choice Requires="x14">
            <control shapeId="2118" r:id="rId72" name="Check Box 70">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2119" r:id="rId73" name="Check Box 71">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2120" r:id="rId74" name="Check Box 72">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2121" r:id="rId75" name="Check Box 73">
              <controlPr defaultSize="0" autoFill="0" autoLine="0" autoPict="0">
                <anchor moveWithCells="1">
                  <from>
                    <xdr:col>4</xdr:col>
                    <xdr:colOff>0</xdr:colOff>
                    <xdr:row>195</xdr:row>
                    <xdr:rowOff>0</xdr:rowOff>
                  </from>
                  <to>
                    <xdr:col>4</xdr:col>
                    <xdr:colOff>180975</xdr:colOff>
                    <xdr:row>196</xdr:row>
                    <xdr:rowOff>9525</xdr:rowOff>
                  </to>
                </anchor>
              </controlPr>
            </control>
          </mc:Choice>
        </mc:AlternateContent>
        <mc:AlternateContent xmlns:mc="http://schemas.openxmlformats.org/markup-compatibility/2006">
          <mc:Choice Requires="x14">
            <control shapeId="2122" r:id="rId76" name="Check Box 74">
              <controlPr defaultSize="0" autoFill="0" autoLine="0" autoPict="0">
                <anchor moveWithCells="1">
                  <from>
                    <xdr:col>4</xdr:col>
                    <xdr:colOff>0</xdr:colOff>
                    <xdr:row>196</xdr:row>
                    <xdr:rowOff>0</xdr:rowOff>
                  </from>
                  <to>
                    <xdr:col>4</xdr:col>
                    <xdr:colOff>180975</xdr:colOff>
                    <xdr:row>196</xdr:row>
                    <xdr:rowOff>180975</xdr:rowOff>
                  </to>
                </anchor>
              </controlPr>
            </control>
          </mc:Choice>
        </mc:AlternateContent>
        <mc:AlternateContent xmlns:mc="http://schemas.openxmlformats.org/markup-compatibility/2006">
          <mc:Choice Requires="x14">
            <control shapeId="2123" r:id="rId77" name="Check Box 75">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2124" r:id="rId78" name="Check Box 76">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2125" r:id="rId79" name="Check Box 77">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2126" r:id="rId80" name="Check Box 78">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2127" r:id="rId81" name="Check Box 79">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2128" r:id="rId82" name="Check Box 80">
              <controlPr defaultSize="0" autoFill="0" autoLine="0" autoPict="0">
                <anchor moveWithCells="1">
                  <from>
                    <xdr:col>4</xdr:col>
                    <xdr:colOff>0</xdr:colOff>
                    <xdr:row>202</xdr:row>
                    <xdr:rowOff>0</xdr:rowOff>
                  </from>
                  <to>
                    <xdr:col>4</xdr:col>
                    <xdr:colOff>180975</xdr:colOff>
                    <xdr:row>203</xdr:row>
                    <xdr:rowOff>9525</xdr:rowOff>
                  </to>
                </anchor>
              </controlPr>
            </control>
          </mc:Choice>
        </mc:AlternateContent>
        <mc:AlternateContent xmlns:mc="http://schemas.openxmlformats.org/markup-compatibility/2006">
          <mc:Choice Requires="x14">
            <control shapeId="2129" r:id="rId83" name="Check Box 81">
              <controlPr defaultSize="0" autoFill="0" autoLine="0" autoPict="0">
                <anchor moveWithCells="1">
                  <from>
                    <xdr:col>16</xdr:col>
                    <xdr:colOff>161925</xdr:colOff>
                    <xdr:row>133</xdr:row>
                    <xdr:rowOff>0</xdr:rowOff>
                  </from>
                  <to>
                    <xdr:col>18</xdr:col>
                    <xdr:colOff>19050</xdr:colOff>
                    <xdr:row>133</xdr:row>
                    <xdr:rowOff>219075</xdr:rowOff>
                  </to>
                </anchor>
              </controlPr>
            </control>
          </mc:Choice>
        </mc:AlternateContent>
        <mc:AlternateContent xmlns:mc="http://schemas.openxmlformats.org/markup-compatibility/2006">
          <mc:Choice Requires="x14">
            <control shapeId="2130" r:id="rId84" name="Check Box 82">
              <controlPr defaultSize="0" autoFill="0" autoLine="0" autoPict="0">
                <anchor moveWithCells="1">
                  <from>
                    <xdr:col>4</xdr:col>
                    <xdr:colOff>0</xdr:colOff>
                    <xdr:row>132</xdr:row>
                    <xdr:rowOff>247650</xdr:rowOff>
                  </from>
                  <to>
                    <xdr:col>5</xdr:col>
                    <xdr:colOff>28575</xdr:colOff>
                    <xdr:row>133</xdr:row>
                    <xdr:rowOff>219075</xdr:rowOff>
                  </to>
                </anchor>
              </controlPr>
            </control>
          </mc:Choice>
        </mc:AlternateContent>
        <mc:AlternateContent xmlns:mc="http://schemas.openxmlformats.org/markup-compatibility/2006">
          <mc:Choice Requires="x14">
            <control shapeId="2131" r:id="rId85" name="Check Box 83">
              <controlPr defaultSize="0" autoFill="0" autoLine="0" autoPict="0">
                <anchor moveWithCells="1">
                  <from>
                    <xdr:col>10</xdr:col>
                    <xdr:colOff>0</xdr:colOff>
                    <xdr:row>132</xdr:row>
                    <xdr:rowOff>247650</xdr:rowOff>
                  </from>
                  <to>
                    <xdr:col>11</xdr:col>
                    <xdr:colOff>47625</xdr:colOff>
                    <xdr:row>133</xdr:row>
                    <xdr:rowOff>219075</xdr:rowOff>
                  </to>
                </anchor>
              </controlPr>
            </control>
          </mc:Choice>
        </mc:AlternateContent>
        <mc:AlternateContent xmlns:mc="http://schemas.openxmlformats.org/markup-compatibility/2006">
          <mc:Choice Requires="x14">
            <control shapeId="2132" r:id="rId86" name="Check Box 84">
              <controlPr defaultSize="0" autoFill="0" autoLine="0" autoPict="0">
                <anchor moveWithCells="1">
                  <from>
                    <xdr:col>8</xdr:col>
                    <xdr:colOff>0</xdr:colOff>
                    <xdr:row>131</xdr:row>
                    <xdr:rowOff>19050</xdr:rowOff>
                  </from>
                  <to>
                    <xdr:col>9</xdr:col>
                    <xdr:colOff>47625</xdr:colOff>
                    <xdr:row>131</xdr:row>
                    <xdr:rowOff>238125</xdr:rowOff>
                  </to>
                </anchor>
              </controlPr>
            </control>
          </mc:Choice>
        </mc:AlternateContent>
        <mc:AlternateContent xmlns:mc="http://schemas.openxmlformats.org/markup-compatibility/2006">
          <mc:Choice Requires="x14">
            <control shapeId="2133" r:id="rId87" name="Check Box 85">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2134" r:id="rId88" name="Check Box 8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2135" r:id="rId89" name="Check Box 8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2136" r:id="rId90" name="Check Box 88">
              <controlPr defaultSize="0" autoFill="0" autoLine="0" autoPict="0">
                <anchor moveWithCells="1">
                  <from>
                    <xdr:col>12</xdr:col>
                    <xdr:colOff>0</xdr:colOff>
                    <xdr:row>131</xdr:row>
                    <xdr:rowOff>19050</xdr:rowOff>
                  </from>
                  <to>
                    <xdr:col>13</xdr:col>
                    <xdr:colOff>47625</xdr:colOff>
                    <xdr:row>131</xdr:row>
                    <xdr:rowOff>238125</xdr:rowOff>
                  </to>
                </anchor>
              </controlPr>
            </control>
          </mc:Choice>
        </mc:AlternateContent>
        <mc:AlternateContent xmlns:mc="http://schemas.openxmlformats.org/markup-compatibility/2006">
          <mc:Choice Requires="x14">
            <control shapeId="2137" r:id="rId91" name="Check Box 89">
              <controlPr defaultSize="0" autoFill="0" autoLine="0" autoPict="0">
                <anchor moveWithCells="1">
                  <from>
                    <xdr:col>19</xdr:col>
                    <xdr:colOff>0</xdr:colOff>
                    <xdr:row>131</xdr:row>
                    <xdr:rowOff>19050</xdr:rowOff>
                  </from>
                  <to>
                    <xdr:col>20</xdr:col>
                    <xdr:colOff>47625</xdr:colOff>
                    <xdr:row>131</xdr:row>
                    <xdr:rowOff>238125</xdr:rowOff>
                  </to>
                </anchor>
              </controlPr>
            </control>
          </mc:Choice>
        </mc:AlternateContent>
        <mc:AlternateContent xmlns:mc="http://schemas.openxmlformats.org/markup-compatibility/2006">
          <mc:Choice Requires="x14">
            <control shapeId="2138" r:id="rId92" name="Check Box 90">
              <controlPr defaultSize="0" autoFill="0" autoLine="0" autoPict="0">
                <anchor moveWithCells="1">
                  <from>
                    <xdr:col>26</xdr:col>
                    <xdr:colOff>0</xdr:colOff>
                    <xdr:row>131</xdr:row>
                    <xdr:rowOff>19050</xdr:rowOff>
                  </from>
                  <to>
                    <xdr:col>27</xdr:col>
                    <xdr:colOff>47625</xdr:colOff>
                    <xdr:row>131</xdr:row>
                    <xdr:rowOff>238125</xdr:rowOff>
                  </to>
                </anchor>
              </controlPr>
            </control>
          </mc:Choice>
        </mc:AlternateContent>
        <mc:AlternateContent xmlns:mc="http://schemas.openxmlformats.org/markup-compatibility/2006">
          <mc:Choice Requires="x14">
            <control shapeId="2139" r:id="rId93" name="Check Box 91">
              <controlPr defaultSize="0" autoFill="0" autoLine="0" autoPict="0">
                <anchor moveWithCells="1">
                  <from>
                    <xdr:col>12</xdr:col>
                    <xdr:colOff>180975</xdr:colOff>
                    <xdr:row>117</xdr:row>
                    <xdr:rowOff>942975</xdr:rowOff>
                  </from>
                  <to>
                    <xdr:col>14</xdr:col>
                    <xdr:colOff>38100</xdr:colOff>
                    <xdr:row>119</xdr:row>
                    <xdr:rowOff>28575</xdr:rowOff>
                  </to>
                </anchor>
              </controlPr>
            </control>
          </mc:Choice>
        </mc:AlternateContent>
        <mc:AlternateContent xmlns:mc="http://schemas.openxmlformats.org/markup-compatibility/2006">
          <mc:Choice Requires="x14">
            <control shapeId="2140" r:id="rId94" name="Check Box 92">
              <controlPr defaultSize="0" autoFill="0" autoLine="0" autoPict="0">
                <anchor moveWithCells="1">
                  <from>
                    <xdr:col>19</xdr:col>
                    <xdr:colOff>180975</xdr:colOff>
                    <xdr:row>117</xdr:row>
                    <xdr:rowOff>942975</xdr:rowOff>
                  </from>
                  <to>
                    <xdr:col>21</xdr:col>
                    <xdr:colOff>38100</xdr:colOff>
                    <xdr:row>119</xdr:row>
                    <xdr:rowOff>28575</xdr:rowOff>
                  </to>
                </anchor>
              </controlPr>
            </control>
          </mc:Choice>
        </mc:AlternateContent>
        <mc:AlternateContent xmlns:mc="http://schemas.openxmlformats.org/markup-compatibility/2006">
          <mc:Choice Requires="x14">
            <control shapeId="2141" r:id="rId95" name="Check Box 93">
              <controlPr defaultSize="0" autoFill="0" autoLine="0" autoPict="0">
                <anchor moveWithCells="1">
                  <from>
                    <xdr:col>4</xdr:col>
                    <xdr:colOff>0</xdr:colOff>
                    <xdr:row>117</xdr:row>
                    <xdr:rowOff>942975</xdr:rowOff>
                  </from>
                  <to>
                    <xdr:col>5</xdr:col>
                    <xdr:colOff>19050</xdr:colOff>
                    <xdr:row>119</xdr:row>
                    <xdr:rowOff>38100</xdr:rowOff>
                  </to>
                </anchor>
              </controlPr>
            </control>
          </mc:Choice>
        </mc:AlternateContent>
        <mc:AlternateContent xmlns:mc="http://schemas.openxmlformats.org/markup-compatibility/2006">
          <mc:Choice Requires="x14">
            <control shapeId="2142" r:id="rId96" name="Check Box 94">
              <controlPr defaultSize="0" autoFill="0" autoLine="0" autoPict="0">
                <anchor moveWithCells="1">
                  <from>
                    <xdr:col>19</xdr:col>
                    <xdr:colOff>171450</xdr:colOff>
                    <xdr:row>136</xdr:row>
                    <xdr:rowOff>142875</xdr:rowOff>
                  </from>
                  <to>
                    <xdr:col>21</xdr:col>
                    <xdr:colOff>28575</xdr:colOff>
                    <xdr:row>138</xdr:row>
                    <xdr:rowOff>28575</xdr:rowOff>
                  </to>
                </anchor>
              </controlPr>
            </control>
          </mc:Choice>
        </mc:AlternateContent>
        <mc:AlternateContent xmlns:mc="http://schemas.openxmlformats.org/markup-compatibility/2006">
          <mc:Choice Requires="x14">
            <control shapeId="2143" r:id="rId97" name="Check Box 95">
              <controlPr defaultSize="0" autoFill="0" autoLine="0" autoPict="0">
                <anchor moveWithCells="1">
                  <from>
                    <xdr:col>23</xdr:col>
                    <xdr:colOff>171450</xdr:colOff>
                    <xdr:row>136</xdr:row>
                    <xdr:rowOff>142875</xdr:rowOff>
                  </from>
                  <to>
                    <xdr:col>25</xdr:col>
                    <xdr:colOff>28575</xdr:colOff>
                    <xdr:row>138</xdr:row>
                    <xdr:rowOff>28575</xdr:rowOff>
                  </to>
                </anchor>
              </controlPr>
            </control>
          </mc:Choice>
        </mc:AlternateContent>
        <mc:AlternateContent xmlns:mc="http://schemas.openxmlformats.org/markup-compatibility/2006">
          <mc:Choice Requires="x14">
            <control shapeId="2144" r:id="rId98" name="Check Box 96">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2145" r:id="rId99" name="Check Box 97">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2146" r:id="rId100" name="Check Box 98">
              <controlPr defaultSize="0" autoFill="0" autoLine="0" autoPict="0">
                <anchor moveWithCells="1">
                  <from>
                    <xdr:col>31</xdr:col>
                    <xdr:colOff>180975</xdr:colOff>
                    <xdr:row>210</xdr:row>
                    <xdr:rowOff>152400</xdr:rowOff>
                  </from>
                  <to>
                    <xdr:col>33</xdr:col>
                    <xdr:colOff>38100</xdr:colOff>
                    <xdr:row>212</xdr:row>
                    <xdr:rowOff>47625</xdr:rowOff>
                  </to>
                </anchor>
              </controlPr>
            </control>
          </mc:Choice>
        </mc:AlternateContent>
        <mc:AlternateContent xmlns:mc="http://schemas.openxmlformats.org/markup-compatibility/2006">
          <mc:Choice Requires="x14">
            <control shapeId="2147" r:id="rId101" name="Check Box 99">
              <controlPr defaultSize="0" autoFill="0" autoLine="0" autoPict="0">
                <anchor moveWithCells="1">
                  <from>
                    <xdr:col>31</xdr:col>
                    <xdr:colOff>180975</xdr:colOff>
                    <xdr:row>202</xdr:row>
                    <xdr:rowOff>133350</xdr:rowOff>
                  </from>
                  <to>
                    <xdr:col>33</xdr:col>
                    <xdr:colOff>38100</xdr:colOff>
                    <xdr:row>204</xdr:row>
                    <xdr:rowOff>47625</xdr:rowOff>
                  </to>
                </anchor>
              </controlPr>
            </control>
          </mc:Choice>
        </mc:AlternateContent>
        <mc:AlternateContent xmlns:mc="http://schemas.openxmlformats.org/markup-compatibility/2006">
          <mc:Choice Requires="x14">
            <control shapeId="2148" r:id="rId102" name="Check Box 100">
              <controlPr defaultSize="0" autoFill="0" autoLine="0" autoPict="0">
                <anchor moveWithCells="1">
                  <from>
                    <xdr:col>31</xdr:col>
                    <xdr:colOff>180975</xdr:colOff>
                    <xdr:row>113</xdr:row>
                    <xdr:rowOff>180975</xdr:rowOff>
                  </from>
                  <to>
                    <xdr:col>33</xdr:col>
                    <xdr:colOff>38100</xdr:colOff>
                    <xdr:row>115</xdr:row>
                    <xdr:rowOff>38100</xdr:rowOff>
                  </to>
                </anchor>
              </controlPr>
            </control>
          </mc:Choice>
        </mc:AlternateContent>
        <mc:AlternateContent xmlns:mc="http://schemas.openxmlformats.org/markup-compatibility/2006">
          <mc:Choice Requires="x14">
            <control shapeId="2149" r:id="rId103" name="Check Box 101">
              <controlPr defaultSize="0" autoFill="0" autoLine="0" autoPict="0">
                <anchor moveWithCells="1">
                  <from>
                    <xdr:col>31</xdr:col>
                    <xdr:colOff>180975</xdr:colOff>
                    <xdr:row>126</xdr:row>
                    <xdr:rowOff>190500</xdr:rowOff>
                  </from>
                  <to>
                    <xdr:col>33</xdr:col>
                    <xdr:colOff>38100</xdr:colOff>
                    <xdr:row>128</xdr:row>
                    <xdr:rowOff>47625</xdr:rowOff>
                  </to>
                </anchor>
              </controlPr>
            </control>
          </mc:Choice>
        </mc:AlternateContent>
        <mc:AlternateContent xmlns:mc="http://schemas.openxmlformats.org/markup-compatibility/2006">
          <mc:Choice Requires="x14">
            <control shapeId="2150" r:id="rId104" name="Check Box 102">
              <controlPr defaultSize="0" autoFill="0" autoLine="0" autoPict="0">
                <anchor moveWithCells="1">
                  <from>
                    <xdr:col>31</xdr:col>
                    <xdr:colOff>190500</xdr:colOff>
                    <xdr:row>137</xdr:row>
                    <xdr:rowOff>180975</xdr:rowOff>
                  </from>
                  <to>
                    <xdr:col>33</xdr:col>
                    <xdr:colOff>47625</xdr:colOff>
                    <xdr:row>139</xdr:row>
                    <xdr:rowOff>38100</xdr:rowOff>
                  </to>
                </anchor>
              </controlPr>
            </control>
          </mc:Choice>
        </mc:AlternateContent>
        <mc:AlternateContent xmlns:mc="http://schemas.openxmlformats.org/markup-compatibility/2006">
          <mc:Choice Requires="x14">
            <control shapeId="2151" r:id="rId105" name="Check Box 103">
              <controlPr defaultSize="0" autoFill="0" autoLine="0" autoPict="0">
                <anchor moveWithCells="1">
                  <from>
                    <xdr:col>31</xdr:col>
                    <xdr:colOff>180975</xdr:colOff>
                    <xdr:row>152</xdr:row>
                    <xdr:rowOff>180975</xdr:rowOff>
                  </from>
                  <to>
                    <xdr:col>33</xdr:col>
                    <xdr:colOff>38100</xdr:colOff>
                    <xdr:row>154</xdr:row>
                    <xdr:rowOff>38100</xdr:rowOff>
                  </to>
                </anchor>
              </controlPr>
            </control>
          </mc:Choice>
        </mc:AlternateContent>
        <mc:AlternateContent xmlns:mc="http://schemas.openxmlformats.org/markup-compatibility/2006">
          <mc:Choice Requires="x14">
            <control shapeId="2152" r:id="rId106" name="Check Box 104">
              <controlPr defaultSize="0" autoFill="0" autoLine="0" autoPict="0">
                <anchor moveWithCells="1">
                  <from>
                    <xdr:col>31</xdr:col>
                    <xdr:colOff>180975</xdr:colOff>
                    <xdr:row>162</xdr:row>
                    <xdr:rowOff>180975</xdr:rowOff>
                  </from>
                  <to>
                    <xdr:col>33</xdr:col>
                    <xdr:colOff>38100</xdr:colOff>
                    <xdr:row>164</xdr:row>
                    <xdr:rowOff>38100</xdr:rowOff>
                  </to>
                </anchor>
              </controlPr>
            </control>
          </mc:Choice>
        </mc:AlternateContent>
        <mc:AlternateContent xmlns:mc="http://schemas.openxmlformats.org/markup-compatibility/2006">
          <mc:Choice Requires="x14">
            <control shapeId="2153" r:id="rId107" name="Check Box 105">
              <controlPr defaultSize="0" autoFill="0" autoLine="0" autoPict="0">
                <anchor moveWithCells="1">
                  <from>
                    <xdr:col>31</xdr:col>
                    <xdr:colOff>180975</xdr:colOff>
                    <xdr:row>170</xdr:row>
                    <xdr:rowOff>180975</xdr:rowOff>
                  </from>
                  <to>
                    <xdr:col>33</xdr:col>
                    <xdr:colOff>38100</xdr:colOff>
                    <xdr:row>172</xdr:row>
                    <xdr:rowOff>38100</xdr:rowOff>
                  </to>
                </anchor>
              </controlPr>
            </control>
          </mc:Choice>
        </mc:AlternateContent>
        <mc:AlternateContent xmlns:mc="http://schemas.openxmlformats.org/markup-compatibility/2006">
          <mc:Choice Requires="x14">
            <control shapeId="2154" r:id="rId108" name="Check Box 106">
              <controlPr defaultSize="0" autoFill="0" autoLine="0" autoPict="0">
                <anchor moveWithCells="1">
                  <from>
                    <xdr:col>4</xdr:col>
                    <xdr:colOff>0</xdr:colOff>
                    <xdr:row>179</xdr:row>
                    <xdr:rowOff>0</xdr:rowOff>
                  </from>
                  <to>
                    <xdr:col>4</xdr:col>
                    <xdr:colOff>180975</xdr:colOff>
                    <xdr:row>180</xdr:row>
                    <xdr:rowOff>0</xdr:rowOff>
                  </to>
                </anchor>
              </controlPr>
            </control>
          </mc:Choice>
        </mc:AlternateContent>
        <mc:AlternateContent xmlns:mc="http://schemas.openxmlformats.org/markup-compatibility/2006">
          <mc:Choice Requires="x14">
            <control shapeId="2155" r:id="rId109" name="Check Box 107">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2156" r:id="rId110" name="Check Box 108">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2157" r:id="rId111" name="Check Box 109">
              <controlPr defaultSize="0" autoFill="0" autoLine="0" autoPict="0">
                <anchor moveWithCells="1">
                  <from>
                    <xdr:col>4</xdr:col>
                    <xdr:colOff>0</xdr:colOff>
                    <xdr:row>182</xdr:row>
                    <xdr:rowOff>0</xdr:rowOff>
                  </from>
                  <to>
                    <xdr:col>4</xdr:col>
                    <xdr:colOff>180975</xdr:colOff>
                    <xdr:row>183</xdr:row>
                    <xdr:rowOff>9525</xdr:rowOff>
                  </to>
                </anchor>
              </controlPr>
            </control>
          </mc:Choice>
        </mc:AlternateContent>
        <mc:AlternateContent xmlns:mc="http://schemas.openxmlformats.org/markup-compatibility/2006">
          <mc:Choice Requires="x14">
            <control shapeId="2158" r:id="rId112" name="Check Box 110">
              <controlPr defaultSize="0" autoFill="0" autoLine="0" autoPict="0">
                <anchor moveWithCells="1">
                  <from>
                    <xdr:col>4</xdr:col>
                    <xdr:colOff>0</xdr:colOff>
                    <xdr:row>183</xdr:row>
                    <xdr:rowOff>0</xdr:rowOff>
                  </from>
                  <to>
                    <xdr:col>4</xdr:col>
                    <xdr:colOff>180975</xdr:colOff>
                    <xdr:row>183</xdr:row>
                    <xdr:rowOff>180975</xdr:rowOff>
                  </to>
                </anchor>
              </controlPr>
            </control>
          </mc:Choice>
        </mc:AlternateContent>
        <mc:AlternateContent xmlns:mc="http://schemas.openxmlformats.org/markup-compatibility/2006">
          <mc:Choice Requires="x14">
            <control shapeId="2159" r:id="rId113" name="Check Box 111">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2160" r:id="rId114" name="Check Box 112">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2161" r:id="rId115" name="Check Box 113">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2162" r:id="rId116" name="Check Box 114">
              <controlPr defaultSize="0" autoFill="0" autoLine="0" autoPict="0">
                <anchor moveWithCells="1">
                  <from>
                    <xdr:col>4</xdr:col>
                    <xdr:colOff>0</xdr:colOff>
                    <xdr:row>187</xdr:row>
                    <xdr:rowOff>0</xdr:rowOff>
                  </from>
                  <to>
                    <xdr:col>4</xdr:col>
                    <xdr:colOff>180975</xdr:colOff>
                    <xdr:row>188</xdr:row>
                    <xdr:rowOff>9525</xdr:rowOff>
                  </to>
                </anchor>
              </controlPr>
            </control>
          </mc:Choice>
        </mc:AlternateContent>
        <mc:AlternateContent xmlns:mc="http://schemas.openxmlformats.org/markup-compatibility/2006">
          <mc:Choice Requires="x14">
            <control shapeId="2163" r:id="rId117" name="Check Box 115">
              <controlPr defaultSize="0" autoFill="0" autoLine="0" autoPict="0">
                <anchor moveWithCells="1">
                  <from>
                    <xdr:col>4</xdr:col>
                    <xdr:colOff>0</xdr:colOff>
                    <xdr:row>188</xdr:row>
                    <xdr:rowOff>0</xdr:rowOff>
                  </from>
                  <to>
                    <xdr:col>4</xdr:col>
                    <xdr:colOff>180975</xdr:colOff>
                    <xdr:row>188</xdr:row>
                    <xdr:rowOff>180975</xdr:rowOff>
                  </to>
                </anchor>
              </controlPr>
            </control>
          </mc:Choice>
        </mc:AlternateContent>
        <mc:AlternateContent xmlns:mc="http://schemas.openxmlformats.org/markup-compatibility/2006">
          <mc:Choice Requires="x14">
            <control shapeId="2164" r:id="rId118" name="Check Box 116">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2165" r:id="rId119" name="Check Box 117">
              <controlPr defaultSize="0" autoFill="0" autoLine="0" autoPict="0">
                <anchor moveWithCells="1">
                  <from>
                    <xdr:col>4</xdr:col>
                    <xdr:colOff>0</xdr:colOff>
                    <xdr:row>190</xdr:row>
                    <xdr:rowOff>0</xdr:rowOff>
                  </from>
                  <to>
                    <xdr:col>4</xdr:col>
                    <xdr:colOff>180975</xdr:colOff>
                    <xdr:row>191</xdr:row>
                    <xdr:rowOff>9525</xdr:rowOff>
                  </to>
                </anchor>
              </controlPr>
            </control>
          </mc:Choice>
        </mc:AlternateContent>
        <mc:AlternateContent xmlns:mc="http://schemas.openxmlformats.org/markup-compatibility/2006">
          <mc:Choice Requires="x14">
            <control shapeId="2166" r:id="rId120" name="Check Box 118">
              <controlPr defaultSize="0" autoFill="0" autoLine="0" autoPict="0">
                <anchor moveWithCells="1">
                  <from>
                    <xdr:col>4</xdr:col>
                    <xdr:colOff>0</xdr:colOff>
                    <xdr:row>191</xdr:row>
                    <xdr:rowOff>0</xdr:rowOff>
                  </from>
                  <to>
                    <xdr:col>4</xdr:col>
                    <xdr:colOff>180975</xdr:colOff>
                    <xdr:row>191</xdr:row>
                    <xdr:rowOff>180975</xdr:rowOff>
                  </to>
                </anchor>
              </controlPr>
            </control>
          </mc:Choice>
        </mc:AlternateContent>
        <mc:AlternateContent xmlns:mc="http://schemas.openxmlformats.org/markup-compatibility/2006">
          <mc:Choice Requires="x14">
            <control shapeId="2167" r:id="rId121" name="Check Box 119">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2168" r:id="rId122" name="Check Box 120">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2169" r:id="rId123" name="Check Box 121">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2170" r:id="rId124" name="Check Box 122">
              <controlPr defaultSize="0" autoFill="0" autoLine="0" autoPict="0">
                <anchor moveWithCells="1">
                  <from>
                    <xdr:col>4</xdr:col>
                    <xdr:colOff>0</xdr:colOff>
                    <xdr:row>195</xdr:row>
                    <xdr:rowOff>0</xdr:rowOff>
                  </from>
                  <to>
                    <xdr:col>4</xdr:col>
                    <xdr:colOff>180975</xdr:colOff>
                    <xdr:row>196</xdr:row>
                    <xdr:rowOff>9525</xdr:rowOff>
                  </to>
                </anchor>
              </controlPr>
            </control>
          </mc:Choice>
        </mc:AlternateContent>
        <mc:AlternateContent xmlns:mc="http://schemas.openxmlformats.org/markup-compatibility/2006">
          <mc:Choice Requires="x14">
            <control shapeId="2171" r:id="rId125" name="Check Box 123">
              <controlPr defaultSize="0" autoFill="0" autoLine="0" autoPict="0">
                <anchor moveWithCells="1">
                  <from>
                    <xdr:col>4</xdr:col>
                    <xdr:colOff>0</xdr:colOff>
                    <xdr:row>196</xdr:row>
                    <xdr:rowOff>0</xdr:rowOff>
                  </from>
                  <to>
                    <xdr:col>4</xdr:col>
                    <xdr:colOff>180975</xdr:colOff>
                    <xdr:row>196</xdr:row>
                    <xdr:rowOff>180975</xdr:rowOff>
                  </to>
                </anchor>
              </controlPr>
            </control>
          </mc:Choice>
        </mc:AlternateContent>
        <mc:AlternateContent xmlns:mc="http://schemas.openxmlformats.org/markup-compatibility/2006">
          <mc:Choice Requires="x14">
            <control shapeId="2172" r:id="rId126" name="Check Box 124">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2173" r:id="rId127" name="Check Box 125">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2174" r:id="rId128" name="Check Box 126">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2175" r:id="rId129" name="Check Box 127">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2176" r:id="rId130" name="Check Box 128">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2177" r:id="rId131" name="Check Box 129">
              <controlPr defaultSize="0" autoFill="0" autoLine="0" autoPict="0">
                <anchor moveWithCells="1">
                  <from>
                    <xdr:col>4</xdr:col>
                    <xdr:colOff>0</xdr:colOff>
                    <xdr:row>202</xdr:row>
                    <xdr:rowOff>0</xdr:rowOff>
                  </from>
                  <to>
                    <xdr:col>4</xdr:col>
                    <xdr:colOff>180975</xdr:colOff>
                    <xdr:row>203</xdr:row>
                    <xdr:rowOff>9525</xdr:rowOff>
                  </to>
                </anchor>
              </controlPr>
            </control>
          </mc:Choice>
        </mc:AlternateContent>
        <mc:AlternateContent xmlns:mc="http://schemas.openxmlformats.org/markup-compatibility/2006">
          <mc:Choice Requires="x14">
            <control shapeId="2178" r:id="rId132" name="Check Box 130">
              <controlPr defaultSize="0" autoFill="0" autoLine="0" autoPict="0">
                <anchor moveWithCells="1">
                  <from>
                    <xdr:col>4</xdr:col>
                    <xdr:colOff>0</xdr:colOff>
                    <xdr:row>202</xdr:row>
                    <xdr:rowOff>0</xdr:rowOff>
                  </from>
                  <to>
                    <xdr:col>4</xdr:col>
                    <xdr:colOff>180975</xdr:colOff>
                    <xdr:row>203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sheetPr>
  <dimension ref="A1:AH24"/>
  <sheetViews>
    <sheetView view="pageBreakPreview" topLeftCell="O4" zoomScale="70" zoomScaleNormal="85" zoomScaleSheetLayoutView="70" zoomScalePageLayoutView="70" workbookViewId="0">
      <selection activeCell="Z13" sqref="Z13"/>
    </sheetView>
  </sheetViews>
  <sheetFormatPr defaultColWidth="2.5" defaultRowHeight="13.5"/>
  <cols>
    <col min="1" max="1" width="3.625" style="57" customWidth="1"/>
    <col min="2" max="11" width="2.625" style="57" customWidth="1"/>
    <col min="12" max="12" width="13.75" style="57" customWidth="1"/>
    <col min="13" max="13" width="11.25" style="57" customWidth="1"/>
    <col min="14" max="14" width="13.875" style="57" customWidth="1"/>
    <col min="15" max="16" width="31.25" style="57" customWidth="1"/>
    <col min="17" max="17" width="10.625" style="57" customWidth="1"/>
    <col min="18" max="20" width="10" style="57" customWidth="1"/>
    <col min="21" max="21" width="6.75" style="57" customWidth="1"/>
    <col min="22" max="22" width="4.25" style="57" customWidth="1"/>
    <col min="23" max="23" width="3.625" style="57" customWidth="1"/>
    <col min="24" max="24" width="3.125" style="57" customWidth="1"/>
    <col min="25" max="25" width="3.625" style="57" customWidth="1"/>
    <col min="26" max="26" width="7.875" style="57" customWidth="1"/>
    <col min="27" max="27" width="3.625" style="57" customWidth="1"/>
    <col min="28" max="28" width="3.125" style="57" customWidth="1"/>
    <col min="29" max="29" width="3.625" style="57" customWidth="1"/>
    <col min="30" max="30" width="3.125" style="57" customWidth="1"/>
    <col min="31" max="31" width="2.5" style="57" customWidth="1"/>
    <col min="32" max="32" width="3.5" style="57" customWidth="1"/>
    <col min="33" max="33" width="5.5" style="57" customWidth="1"/>
    <col min="34" max="34" width="14.25" style="57" customWidth="1"/>
    <col min="35" max="35" width="1.875" style="57" customWidth="1"/>
    <col min="36" max="16384" width="2.5" style="57"/>
  </cols>
  <sheetData>
    <row r="1" spans="1:34" ht="24" customHeight="1">
      <c r="A1" s="519" t="s">
        <v>339</v>
      </c>
      <c r="B1" s="56"/>
      <c r="C1" s="56"/>
      <c r="D1" s="56"/>
      <c r="E1" s="56"/>
      <c r="F1" s="56"/>
      <c r="G1" s="60" t="s">
        <v>340</v>
      </c>
      <c r="H1" s="56"/>
      <c r="I1" s="56"/>
      <c r="J1" s="56"/>
      <c r="K1" s="56"/>
      <c r="L1" s="56"/>
      <c r="M1" s="56"/>
      <c r="N1" s="56"/>
      <c r="O1" s="56"/>
      <c r="P1" s="56"/>
      <c r="Q1" s="56"/>
      <c r="R1" s="56"/>
      <c r="S1" s="56"/>
      <c r="T1" s="56"/>
      <c r="U1" s="56"/>
      <c r="V1" s="56"/>
      <c r="W1" s="58"/>
      <c r="X1" s="58"/>
      <c r="Y1" s="58"/>
      <c r="Z1" s="58"/>
      <c r="AA1" s="58"/>
      <c r="AB1" s="58"/>
      <c r="AC1" s="58"/>
      <c r="AD1" s="58"/>
      <c r="AE1" s="58"/>
      <c r="AF1" s="58"/>
      <c r="AG1" s="58"/>
      <c r="AH1" s="58"/>
    </row>
    <row r="2" spans="1:34" ht="24" customHeight="1" thickBot="1">
      <c r="A2" s="56"/>
      <c r="B2" s="60"/>
      <c r="C2" s="60"/>
      <c r="D2" s="60"/>
      <c r="E2" s="60"/>
      <c r="F2" s="60"/>
      <c r="G2" s="60"/>
      <c r="H2" s="60"/>
      <c r="I2" s="60"/>
      <c r="J2" s="60"/>
      <c r="K2" s="60"/>
      <c r="L2" s="60"/>
      <c r="M2" s="60"/>
      <c r="N2" s="60"/>
      <c r="O2" s="60"/>
      <c r="P2" s="60"/>
      <c r="Q2" s="60"/>
      <c r="R2" s="60"/>
      <c r="S2" s="60"/>
      <c r="T2" s="60"/>
      <c r="U2" s="60"/>
      <c r="V2" s="60"/>
      <c r="W2" s="58"/>
      <c r="X2" s="58"/>
      <c r="Y2" s="58"/>
      <c r="Z2" s="58"/>
      <c r="AA2" s="67"/>
      <c r="AB2" s="520"/>
      <c r="AC2" s="520"/>
      <c r="AD2" s="520"/>
      <c r="AE2" s="520"/>
      <c r="AF2" s="520"/>
      <c r="AG2" s="520"/>
      <c r="AH2" s="520"/>
    </row>
    <row r="3" spans="1:34" ht="24" customHeight="1" thickBot="1">
      <c r="A3" s="1458" t="s">
        <v>12</v>
      </c>
      <c r="B3" s="1458"/>
      <c r="C3" s="1459"/>
      <c r="D3" s="1460" t="s">
        <v>534</v>
      </c>
      <c r="E3" s="1461"/>
      <c r="F3" s="1461"/>
      <c r="G3" s="1461"/>
      <c r="H3" s="1461"/>
      <c r="I3" s="1461"/>
      <c r="J3" s="1461"/>
      <c r="K3" s="1461"/>
      <c r="L3" s="1461"/>
      <c r="M3" s="1461"/>
      <c r="N3" s="1461"/>
      <c r="O3" s="1462"/>
      <c r="P3" s="521"/>
      <c r="Q3" s="522"/>
      <c r="R3" s="522"/>
      <c r="S3" s="56"/>
      <c r="T3" s="56"/>
      <c r="U3" s="56"/>
      <c r="V3" s="522"/>
      <c r="W3" s="56"/>
      <c r="X3" s="56"/>
      <c r="Y3" s="56"/>
      <c r="Z3" s="56"/>
      <c r="AA3" s="56"/>
      <c r="AB3" s="56"/>
      <c r="AC3" s="56"/>
      <c r="AD3" s="56"/>
      <c r="AE3" s="56"/>
      <c r="AF3" s="56"/>
      <c r="AG3" s="56"/>
      <c r="AH3" s="56"/>
    </row>
    <row r="4" spans="1:34" ht="24" customHeight="1" thickBot="1">
      <c r="A4" s="523"/>
      <c r="B4" s="523"/>
      <c r="C4" s="523"/>
      <c r="D4" s="524"/>
      <c r="E4" s="524"/>
      <c r="F4" s="524"/>
      <c r="G4" s="524"/>
      <c r="H4" s="524"/>
      <c r="I4" s="524"/>
      <c r="J4" s="524"/>
      <c r="K4" s="524"/>
      <c r="L4" s="524"/>
      <c r="M4" s="524"/>
      <c r="N4" s="524"/>
      <c r="O4" s="524"/>
      <c r="P4" s="524"/>
      <c r="Q4" s="522"/>
      <c r="R4" s="522"/>
      <c r="S4" s="56"/>
      <c r="T4" s="56"/>
      <c r="U4" s="56"/>
      <c r="V4" s="522"/>
      <c r="W4" s="56"/>
      <c r="X4" s="56"/>
      <c r="Y4" s="56"/>
      <c r="Z4" s="56"/>
      <c r="AA4" s="56"/>
      <c r="AB4" s="56"/>
      <c r="AC4" s="56"/>
      <c r="AD4" s="56"/>
      <c r="AE4" s="56"/>
      <c r="AF4" s="56"/>
      <c r="AG4" s="56"/>
      <c r="AH4" s="56"/>
    </row>
    <row r="5" spans="1:34" ht="24" customHeight="1" thickBot="1">
      <c r="A5" s="1463" t="s">
        <v>341</v>
      </c>
      <c r="B5" s="1464"/>
      <c r="C5" s="1464"/>
      <c r="D5" s="1464"/>
      <c r="E5" s="1464"/>
      <c r="F5" s="1464"/>
      <c r="G5" s="1464"/>
      <c r="H5" s="1464"/>
      <c r="I5" s="1464"/>
      <c r="J5" s="1464"/>
      <c r="K5" s="1464"/>
      <c r="L5" s="1464"/>
      <c r="M5" s="1464"/>
      <c r="N5" s="1464"/>
      <c r="O5" s="525">
        <v>14967720</v>
      </c>
      <c r="P5" s="524"/>
      <c r="Q5" s="522"/>
      <c r="R5" s="522"/>
      <c r="S5" s="56"/>
      <c r="T5" s="56"/>
      <c r="U5" s="56"/>
      <c r="V5" s="522"/>
      <c r="W5" s="56"/>
      <c r="X5" s="56"/>
      <c r="Y5" s="56"/>
      <c r="Z5" s="56"/>
      <c r="AA5" s="56"/>
      <c r="AB5" s="56"/>
      <c r="AC5" s="56"/>
      <c r="AD5" s="56"/>
      <c r="AE5" s="56"/>
      <c r="AF5" s="56"/>
      <c r="AG5" s="56"/>
      <c r="AH5" s="56"/>
    </row>
    <row r="6" spans="1:34" ht="24" customHeight="1" thickBot="1">
      <c r="A6" s="56"/>
      <c r="B6" s="56"/>
      <c r="C6" s="56"/>
      <c r="D6" s="56"/>
      <c r="E6" s="56"/>
      <c r="F6" s="56"/>
      <c r="G6" s="56"/>
      <c r="H6" s="56"/>
      <c r="I6" s="56"/>
      <c r="J6" s="56"/>
      <c r="K6" s="56"/>
      <c r="L6" s="56"/>
      <c r="M6" s="56"/>
      <c r="N6" s="56"/>
      <c r="O6" s="56"/>
      <c r="P6" s="56"/>
      <c r="Q6" s="526"/>
      <c r="R6" s="526"/>
      <c r="S6" s="56"/>
      <c r="T6" s="56"/>
      <c r="U6" s="56"/>
      <c r="V6" s="56"/>
      <c r="W6" s="56"/>
      <c r="X6" s="56"/>
      <c r="Y6" s="56"/>
      <c r="Z6" s="56"/>
      <c r="AA6" s="56"/>
      <c r="AB6" s="56"/>
      <c r="AC6" s="56"/>
      <c r="AD6" s="56"/>
      <c r="AE6" s="56"/>
      <c r="AF6" s="56"/>
      <c r="AG6" s="56"/>
      <c r="AH6" s="527"/>
    </row>
    <row r="7" spans="1:34" ht="18" customHeight="1">
      <c r="A7" s="1465"/>
      <c r="B7" s="1467" t="s">
        <v>342</v>
      </c>
      <c r="C7" s="1468"/>
      <c r="D7" s="1468"/>
      <c r="E7" s="1468"/>
      <c r="F7" s="1468"/>
      <c r="G7" s="1468"/>
      <c r="H7" s="1468"/>
      <c r="I7" s="1468"/>
      <c r="J7" s="1468"/>
      <c r="K7" s="1469"/>
      <c r="L7" s="1473" t="s">
        <v>45</v>
      </c>
      <c r="M7" s="528"/>
      <c r="N7" s="529"/>
      <c r="O7" s="1475" t="s">
        <v>343</v>
      </c>
      <c r="P7" s="1452" t="s">
        <v>48</v>
      </c>
      <c r="Q7" s="1454" t="s">
        <v>344</v>
      </c>
      <c r="R7" s="1436" t="s">
        <v>345</v>
      </c>
      <c r="S7" s="530" t="s">
        <v>346</v>
      </c>
      <c r="T7" s="531"/>
      <c r="U7" s="531"/>
      <c r="V7" s="531"/>
      <c r="W7" s="531"/>
      <c r="X7" s="531"/>
      <c r="Y7" s="531"/>
      <c r="Z7" s="531"/>
      <c r="AA7" s="531"/>
      <c r="AB7" s="531"/>
      <c r="AC7" s="531"/>
      <c r="AD7" s="531"/>
      <c r="AE7" s="531"/>
      <c r="AF7" s="531"/>
      <c r="AG7" s="531"/>
      <c r="AH7" s="532"/>
    </row>
    <row r="8" spans="1:34" ht="14.25" customHeight="1">
      <c r="A8" s="1466"/>
      <c r="B8" s="1470"/>
      <c r="C8" s="1471"/>
      <c r="D8" s="1471"/>
      <c r="E8" s="1471"/>
      <c r="F8" s="1471"/>
      <c r="G8" s="1471"/>
      <c r="H8" s="1471"/>
      <c r="I8" s="1471"/>
      <c r="J8" s="1471"/>
      <c r="K8" s="1472"/>
      <c r="L8" s="1474"/>
      <c r="M8" s="1446" t="s">
        <v>46</v>
      </c>
      <c r="N8" s="1448"/>
      <c r="O8" s="1476"/>
      <c r="P8" s="1453"/>
      <c r="Q8" s="1455"/>
      <c r="R8" s="1437"/>
      <c r="S8" s="533"/>
      <c r="T8" s="1456" t="s">
        <v>269</v>
      </c>
      <c r="U8" s="1457"/>
      <c r="V8" s="1449" t="s">
        <v>347</v>
      </c>
      <c r="W8" s="1450"/>
      <c r="X8" s="1450"/>
      <c r="Y8" s="1450"/>
      <c r="Z8" s="1450"/>
      <c r="AA8" s="1450"/>
      <c r="AB8" s="1450"/>
      <c r="AC8" s="1450"/>
      <c r="AD8" s="1450"/>
      <c r="AE8" s="1450"/>
      <c r="AF8" s="1450"/>
      <c r="AG8" s="1451"/>
      <c r="AH8" s="1436" t="s">
        <v>348</v>
      </c>
    </row>
    <row r="9" spans="1:34" ht="13.5" customHeight="1">
      <c r="A9" s="1466"/>
      <c r="B9" s="1470"/>
      <c r="C9" s="1471"/>
      <c r="D9" s="1471"/>
      <c r="E9" s="1471"/>
      <c r="F9" s="1471"/>
      <c r="G9" s="1471"/>
      <c r="H9" s="1471"/>
      <c r="I9" s="1471"/>
      <c r="J9" s="1471"/>
      <c r="K9" s="1472"/>
      <c r="L9" s="1474"/>
      <c r="M9" s="534"/>
      <c r="N9" s="535"/>
      <c r="O9" s="1476"/>
      <c r="P9" s="1453"/>
      <c r="Q9" s="1455"/>
      <c r="R9" s="1437"/>
      <c r="S9" s="1438" t="s">
        <v>349</v>
      </c>
      <c r="T9" s="1439" t="s">
        <v>350</v>
      </c>
      <c r="U9" s="1441" t="s">
        <v>351</v>
      </c>
      <c r="V9" s="1443" t="s">
        <v>352</v>
      </c>
      <c r="W9" s="1444"/>
      <c r="X9" s="1444"/>
      <c r="Y9" s="1444"/>
      <c r="Z9" s="1444"/>
      <c r="AA9" s="1444"/>
      <c r="AB9" s="1444"/>
      <c r="AC9" s="1444"/>
      <c r="AD9" s="1444"/>
      <c r="AE9" s="1444"/>
      <c r="AF9" s="1444"/>
      <c r="AG9" s="1445"/>
      <c r="AH9" s="1437"/>
    </row>
    <row r="10" spans="1:34" ht="150" customHeight="1">
      <c r="A10" s="1466"/>
      <c r="B10" s="1470"/>
      <c r="C10" s="1471"/>
      <c r="D10" s="1471"/>
      <c r="E10" s="1471"/>
      <c r="F10" s="1471"/>
      <c r="G10" s="1471"/>
      <c r="H10" s="1471"/>
      <c r="I10" s="1471"/>
      <c r="J10" s="1471"/>
      <c r="K10" s="1472"/>
      <c r="L10" s="1474"/>
      <c r="M10" s="536" t="s">
        <v>51</v>
      </c>
      <c r="N10" s="536" t="s">
        <v>52</v>
      </c>
      <c r="O10" s="1476"/>
      <c r="P10" s="1453"/>
      <c r="Q10" s="1455"/>
      <c r="R10" s="1437"/>
      <c r="S10" s="1438"/>
      <c r="T10" s="1440"/>
      <c r="U10" s="1442"/>
      <c r="V10" s="1446"/>
      <c r="W10" s="1447"/>
      <c r="X10" s="1447"/>
      <c r="Y10" s="1447"/>
      <c r="Z10" s="1447"/>
      <c r="AA10" s="1447"/>
      <c r="AB10" s="1447"/>
      <c r="AC10" s="1447"/>
      <c r="AD10" s="1447"/>
      <c r="AE10" s="1447"/>
      <c r="AF10" s="1447"/>
      <c r="AG10" s="1448"/>
      <c r="AH10" s="1437"/>
    </row>
    <row r="11" spans="1:34" ht="14.25">
      <c r="A11" s="537"/>
      <c r="B11" s="538"/>
      <c r="C11" s="539"/>
      <c r="D11" s="539"/>
      <c r="E11" s="539"/>
      <c r="F11" s="539"/>
      <c r="G11" s="539"/>
      <c r="H11" s="539"/>
      <c r="I11" s="539"/>
      <c r="J11" s="539"/>
      <c r="K11" s="540"/>
      <c r="L11" s="541"/>
      <c r="M11" s="541"/>
      <c r="N11" s="541"/>
      <c r="O11" s="542"/>
      <c r="P11" s="543"/>
      <c r="Q11" s="544"/>
      <c r="R11" s="545"/>
      <c r="S11" s="546"/>
      <c r="T11" s="547"/>
      <c r="U11" s="548"/>
      <c r="V11" s="549"/>
      <c r="W11" s="550"/>
      <c r="X11" s="550"/>
      <c r="Y11" s="550"/>
      <c r="Z11" s="550"/>
      <c r="AA11" s="550"/>
      <c r="AB11" s="550"/>
      <c r="AC11" s="550"/>
      <c r="AD11" s="550"/>
      <c r="AE11" s="550"/>
      <c r="AF11" s="550"/>
      <c r="AG11" s="550"/>
      <c r="AH11" s="545"/>
    </row>
    <row r="12" spans="1:34" ht="47.25" customHeight="1">
      <c r="A12" s="551">
        <v>1</v>
      </c>
      <c r="B12" s="552">
        <v>4</v>
      </c>
      <c r="C12" s="553">
        <v>7</v>
      </c>
      <c r="D12" s="554">
        <v>9</v>
      </c>
      <c r="E12" s="554">
        <v>0</v>
      </c>
      <c r="F12" s="554">
        <v>4</v>
      </c>
      <c r="G12" s="554">
        <v>0</v>
      </c>
      <c r="H12" s="554">
        <v>0</v>
      </c>
      <c r="I12" s="554">
        <v>9</v>
      </c>
      <c r="J12" s="554">
        <v>9</v>
      </c>
      <c r="K12" s="555">
        <v>9</v>
      </c>
      <c r="L12" s="556" t="s">
        <v>533</v>
      </c>
      <c r="M12" s="556" t="s">
        <v>543</v>
      </c>
      <c r="N12" s="556" t="s">
        <v>533</v>
      </c>
      <c r="O12" s="551" t="s">
        <v>544</v>
      </c>
      <c r="P12" s="557" t="s">
        <v>54</v>
      </c>
      <c r="Q12" s="558">
        <v>500000</v>
      </c>
      <c r="R12" s="559">
        <v>10</v>
      </c>
      <c r="S12" s="560" t="s">
        <v>353</v>
      </c>
      <c r="T12" s="561" t="s">
        <v>354</v>
      </c>
      <c r="U12" s="562">
        <v>0.10199999999999999</v>
      </c>
      <c r="V12" s="146" t="s">
        <v>118</v>
      </c>
      <c r="W12" s="563">
        <v>5</v>
      </c>
      <c r="X12" s="147" t="s">
        <v>119</v>
      </c>
      <c r="Y12" s="563">
        <v>4</v>
      </c>
      <c r="Z12" s="293" t="s">
        <v>355</v>
      </c>
      <c r="AA12" s="564">
        <v>6</v>
      </c>
      <c r="AB12" s="147" t="s">
        <v>119</v>
      </c>
      <c r="AC12" s="564">
        <v>3</v>
      </c>
      <c r="AD12" s="147" t="s">
        <v>356</v>
      </c>
      <c r="AE12" s="565" t="s">
        <v>192</v>
      </c>
      <c r="AF12" s="566">
        <v>12</v>
      </c>
      <c r="AG12" s="147" t="s">
        <v>357</v>
      </c>
      <c r="AH12" s="567">
        <v>6120000</v>
      </c>
    </row>
    <row r="13" spans="1:34" ht="47.25" customHeight="1">
      <c r="A13" s="551">
        <v>2</v>
      </c>
      <c r="B13" s="552">
        <v>4</v>
      </c>
      <c r="C13" s="553">
        <v>7</v>
      </c>
      <c r="D13" s="554">
        <v>9</v>
      </c>
      <c r="E13" s="554">
        <v>0</v>
      </c>
      <c r="F13" s="554">
        <v>4</v>
      </c>
      <c r="G13" s="554">
        <v>0</v>
      </c>
      <c r="H13" s="554">
        <v>0</v>
      </c>
      <c r="I13" s="554">
        <v>8</v>
      </c>
      <c r="J13" s="554">
        <v>8</v>
      </c>
      <c r="K13" s="555">
        <v>8</v>
      </c>
      <c r="L13" s="556" t="s">
        <v>533</v>
      </c>
      <c r="M13" s="556" t="s">
        <v>543</v>
      </c>
      <c r="N13" s="556" t="s">
        <v>533</v>
      </c>
      <c r="O13" s="551" t="s">
        <v>545</v>
      </c>
      <c r="P13" s="557" t="s">
        <v>55</v>
      </c>
      <c r="Q13" s="558">
        <v>400000</v>
      </c>
      <c r="R13" s="559">
        <v>10</v>
      </c>
      <c r="S13" s="560" t="s">
        <v>353</v>
      </c>
      <c r="T13" s="561" t="s">
        <v>354</v>
      </c>
      <c r="U13" s="562">
        <v>5.8999999999999997E-2</v>
      </c>
      <c r="V13" s="146" t="s">
        <v>118</v>
      </c>
      <c r="W13" s="563">
        <v>5</v>
      </c>
      <c r="X13" s="147" t="s">
        <v>358</v>
      </c>
      <c r="Y13" s="563">
        <v>4</v>
      </c>
      <c r="Z13" s="293" t="s">
        <v>355</v>
      </c>
      <c r="AA13" s="564">
        <v>6</v>
      </c>
      <c r="AB13" s="147" t="s">
        <v>358</v>
      </c>
      <c r="AC13" s="564">
        <v>3</v>
      </c>
      <c r="AD13" s="147" t="s">
        <v>356</v>
      </c>
      <c r="AE13" s="565" t="s">
        <v>192</v>
      </c>
      <c r="AF13" s="566">
        <v>12</v>
      </c>
      <c r="AG13" s="147" t="s">
        <v>357</v>
      </c>
      <c r="AH13" s="567">
        <v>2832000</v>
      </c>
    </row>
    <row r="14" spans="1:34" ht="47.25" customHeight="1">
      <c r="A14" s="551">
        <v>3</v>
      </c>
      <c r="B14" s="552">
        <v>4</v>
      </c>
      <c r="C14" s="553">
        <v>7</v>
      </c>
      <c r="D14" s="554">
        <v>9</v>
      </c>
      <c r="E14" s="554">
        <v>0</v>
      </c>
      <c r="F14" s="554">
        <v>4</v>
      </c>
      <c r="G14" s="554">
        <v>0</v>
      </c>
      <c r="H14" s="554">
        <v>0</v>
      </c>
      <c r="I14" s="554">
        <v>8</v>
      </c>
      <c r="J14" s="554">
        <v>8</v>
      </c>
      <c r="K14" s="555">
        <v>8</v>
      </c>
      <c r="L14" s="556" t="s">
        <v>533</v>
      </c>
      <c r="M14" s="556" t="s">
        <v>543</v>
      </c>
      <c r="N14" s="556" t="s">
        <v>533</v>
      </c>
      <c r="O14" s="551" t="s">
        <v>545</v>
      </c>
      <c r="P14" s="557" t="s">
        <v>546</v>
      </c>
      <c r="Q14" s="558">
        <v>1000</v>
      </c>
      <c r="R14" s="559">
        <v>10</v>
      </c>
      <c r="S14" s="560" t="s">
        <v>353</v>
      </c>
      <c r="T14" s="561" t="s">
        <v>354</v>
      </c>
      <c r="U14" s="562">
        <v>5.8999999999999997E-2</v>
      </c>
      <c r="V14" s="146" t="s">
        <v>118</v>
      </c>
      <c r="W14" s="563">
        <v>5</v>
      </c>
      <c r="X14" s="147" t="s">
        <v>358</v>
      </c>
      <c r="Y14" s="563">
        <v>4</v>
      </c>
      <c r="Z14" s="293" t="s">
        <v>355</v>
      </c>
      <c r="AA14" s="564">
        <v>6</v>
      </c>
      <c r="AB14" s="147" t="s">
        <v>358</v>
      </c>
      <c r="AC14" s="564">
        <v>3</v>
      </c>
      <c r="AD14" s="147" t="s">
        <v>356</v>
      </c>
      <c r="AE14" s="565" t="s">
        <v>192</v>
      </c>
      <c r="AF14" s="566">
        <v>12</v>
      </c>
      <c r="AG14" s="147" t="s">
        <v>357</v>
      </c>
      <c r="AH14" s="567">
        <v>7080</v>
      </c>
    </row>
    <row r="15" spans="1:34" ht="47.25" customHeight="1">
      <c r="A15" s="551">
        <v>4</v>
      </c>
      <c r="B15" s="552">
        <v>4</v>
      </c>
      <c r="C15" s="553">
        <v>7</v>
      </c>
      <c r="D15" s="554">
        <v>7</v>
      </c>
      <c r="E15" s="554">
        <v>0</v>
      </c>
      <c r="F15" s="554">
        <v>3</v>
      </c>
      <c r="G15" s="554">
        <v>0</v>
      </c>
      <c r="H15" s="554">
        <v>0</v>
      </c>
      <c r="I15" s="554">
        <v>6</v>
      </c>
      <c r="J15" s="554">
        <v>6</v>
      </c>
      <c r="K15" s="555">
        <v>6</v>
      </c>
      <c r="L15" s="556" t="s">
        <v>543</v>
      </c>
      <c r="M15" s="556" t="s">
        <v>543</v>
      </c>
      <c r="N15" s="556" t="s">
        <v>547</v>
      </c>
      <c r="O15" s="551" t="s">
        <v>548</v>
      </c>
      <c r="P15" s="557" t="s">
        <v>58</v>
      </c>
      <c r="Q15" s="558">
        <v>200000</v>
      </c>
      <c r="R15" s="559">
        <v>10</v>
      </c>
      <c r="S15" s="560" t="s">
        <v>353</v>
      </c>
      <c r="T15" s="561" t="s">
        <v>359</v>
      </c>
      <c r="U15" s="562">
        <v>0.1</v>
      </c>
      <c r="V15" s="146" t="s">
        <v>118</v>
      </c>
      <c r="W15" s="563">
        <v>5</v>
      </c>
      <c r="X15" s="147" t="s">
        <v>358</v>
      </c>
      <c r="Y15" s="563">
        <v>4</v>
      </c>
      <c r="Z15" s="293" t="s">
        <v>355</v>
      </c>
      <c r="AA15" s="564">
        <v>6</v>
      </c>
      <c r="AB15" s="147" t="s">
        <v>358</v>
      </c>
      <c r="AC15" s="564">
        <v>3</v>
      </c>
      <c r="AD15" s="147" t="s">
        <v>356</v>
      </c>
      <c r="AE15" s="565" t="s">
        <v>192</v>
      </c>
      <c r="AF15" s="566">
        <v>12</v>
      </c>
      <c r="AG15" s="147" t="s">
        <v>357</v>
      </c>
      <c r="AH15" s="567">
        <v>2400000</v>
      </c>
    </row>
    <row r="16" spans="1:34" ht="47.25" customHeight="1">
      <c r="A16" s="551">
        <v>5</v>
      </c>
      <c r="B16" s="552">
        <v>4</v>
      </c>
      <c r="C16" s="553">
        <v>7</v>
      </c>
      <c r="D16" s="554">
        <v>7</v>
      </c>
      <c r="E16" s="554">
        <v>0</v>
      </c>
      <c r="F16" s="554">
        <v>3</v>
      </c>
      <c r="G16" s="554">
        <v>0</v>
      </c>
      <c r="H16" s="554">
        <v>0</v>
      </c>
      <c r="I16" s="554">
        <v>6</v>
      </c>
      <c r="J16" s="554">
        <v>6</v>
      </c>
      <c r="K16" s="555">
        <v>6</v>
      </c>
      <c r="L16" s="556" t="s">
        <v>547</v>
      </c>
      <c r="M16" s="556" t="s">
        <v>543</v>
      </c>
      <c r="N16" s="556" t="s">
        <v>547</v>
      </c>
      <c r="O16" s="551" t="s">
        <v>548</v>
      </c>
      <c r="P16" s="557" t="s">
        <v>549</v>
      </c>
      <c r="Q16" s="558">
        <v>1000</v>
      </c>
      <c r="R16" s="559">
        <v>10</v>
      </c>
      <c r="S16" s="560" t="s">
        <v>353</v>
      </c>
      <c r="T16" s="561" t="s">
        <v>359</v>
      </c>
      <c r="U16" s="562">
        <v>0.1</v>
      </c>
      <c r="V16" s="146" t="s">
        <v>118</v>
      </c>
      <c r="W16" s="563">
        <v>5</v>
      </c>
      <c r="X16" s="147" t="s">
        <v>358</v>
      </c>
      <c r="Y16" s="563">
        <v>4</v>
      </c>
      <c r="Z16" s="293" t="s">
        <v>355</v>
      </c>
      <c r="AA16" s="564">
        <v>6</v>
      </c>
      <c r="AB16" s="147" t="s">
        <v>358</v>
      </c>
      <c r="AC16" s="564">
        <v>3</v>
      </c>
      <c r="AD16" s="147" t="s">
        <v>356</v>
      </c>
      <c r="AE16" s="565" t="s">
        <v>192</v>
      </c>
      <c r="AF16" s="566">
        <v>12</v>
      </c>
      <c r="AG16" s="147" t="s">
        <v>357</v>
      </c>
      <c r="AH16" s="567">
        <v>12000</v>
      </c>
    </row>
    <row r="17" spans="1:34" ht="47.25" customHeight="1">
      <c r="A17" s="551">
        <v>6</v>
      </c>
      <c r="B17" s="552">
        <v>4</v>
      </c>
      <c r="C17" s="553">
        <v>7</v>
      </c>
      <c r="D17" s="554">
        <v>7</v>
      </c>
      <c r="E17" s="554">
        <v>0</v>
      </c>
      <c r="F17" s="554">
        <v>3</v>
      </c>
      <c r="G17" s="554">
        <v>0</v>
      </c>
      <c r="H17" s="554">
        <v>0</v>
      </c>
      <c r="I17" s="554">
        <v>6</v>
      </c>
      <c r="J17" s="554">
        <v>6</v>
      </c>
      <c r="K17" s="555">
        <v>6</v>
      </c>
      <c r="L17" s="556" t="s">
        <v>533</v>
      </c>
      <c r="M17" s="556" t="s">
        <v>543</v>
      </c>
      <c r="N17" s="556" t="s">
        <v>547</v>
      </c>
      <c r="O17" s="551" t="s">
        <v>548</v>
      </c>
      <c r="P17" s="557" t="s">
        <v>549</v>
      </c>
      <c r="Q17" s="558" t="s">
        <v>553</v>
      </c>
      <c r="R17" s="559">
        <v>10</v>
      </c>
      <c r="S17" s="560" t="s">
        <v>353</v>
      </c>
      <c r="T17" s="561" t="s">
        <v>359</v>
      </c>
      <c r="U17" s="562">
        <v>0.1</v>
      </c>
      <c r="V17" s="146" t="s">
        <v>216</v>
      </c>
      <c r="W17" s="563">
        <v>5</v>
      </c>
      <c r="X17" s="147" t="s">
        <v>358</v>
      </c>
      <c r="Y17" s="563">
        <v>4</v>
      </c>
      <c r="Z17" s="293" t="s">
        <v>355</v>
      </c>
      <c r="AA17" s="564">
        <v>6</v>
      </c>
      <c r="AB17" s="147" t="s">
        <v>358</v>
      </c>
      <c r="AC17" s="564">
        <v>3</v>
      </c>
      <c r="AD17" s="147" t="s">
        <v>360</v>
      </c>
      <c r="AE17" s="565" t="s">
        <v>156</v>
      </c>
      <c r="AF17" s="566">
        <v>12</v>
      </c>
      <c r="AG17" s="147" t="s">
        <v>361</v>
      </c>
      <c r="AH17" s="567" t="s">
        <v>552</v>
      </c>
    </row>
    <row r="18" spans="1:34" ht="47.25" customHeight="1">
      <c r="A18" s="551">
        <v>7</v>
      </c>
      <c r="B18" s="552">
        <v>4</v>
      </c>
      <c r="C18" s="553">
        <v>7</v>
      </c>
      <c r="D18" s="554">
        <v>7</v>
      </c>
      <c r="E18" s="554">
        <v>0</v>
      </c>
      <c r="F18" s="554">
        <v>4</v>
      </c>
      <c r="G18" s="554">
        <v>0</v>
      </c>
      <c r="H18" s="554">
        <v>0</v>
      </c>
      <c r="I18" s="554">
        <v>7</v>
      </c>
      <c r="J18" s="554">
        <v>7</v>
      </c>
      <c r="K18" s="555">
        <v>7</v>
      </c>
      <c r="L18" s="556" t="s">
        <v>543</v>
      </c>
      <c r="M18" s="556" t="s">
        <v>543</v>
      </c>
      <c r="N18" s="556" t="s">
        <v>533</v>
      </c>
      <c r="O18" s="551" t="s">
        <v>550</v>
      </c>
      <c r="P18" s="557" t="s">
        <v>61</v>
      </c>
      <c r="Q18" s="558">
        <v>500000</v>
      </c>
      <c r="R18" s="559">
        <v>10</v>
      </c>
      <c r="S18" s="560" t="s">
        <v>353</v>
      </c>
      <c r="T18" s="561" t="s">
        <v>354</v>
      </c>
      <c r="U18" s="562">
        <v>5.8999999999999997E-2</v>
      </c>
      <c r="V18" s="146" t="s">
        <v>216</v>
      </c>
      <c r="W18" s="563">
        <v>5</v>
      </c>
      <c r="X18" s="147" t="s">
        <v>358</v>
      </c>
      <c r="Y18" s="563">
        <v>4</v>
      </c>
      <c r="Z18" s="293" t="s">
        <v>355</v>
      </c>
      <c r="AA18" s="564">
        <v>6</v>
      </c>
      <c r="AB18" s="147" t="s">
        <v>358</v>
      </c>
      <c r="AC18" s="564">
        <v>3</v>
      </c>
      <c r="AD18" s="147" t="s">
        <v>360</v>
      </c>
      <c r="AE18" s="565" t="s">
        <v>156</v>
      </c>
      <c r="AF18" s="566">
        <v>12</v>
      </c>
      <c r="AG18" s="147" t="s">
        <v>361</v>
      </c>
      <c r="AH18" s="567">
        <v>3540000</v>
      </c>
    </row>
    <row r="19" spans="1:34" ht="47.25" customHeight="1">
      <c r="A19" s="551">
        <v>8</v>
      </c>
      <c r="B19" s="552">
        <v>4</v>
      </c>
      <c r="C19" s="553">
        <v>7</v>
      </c>
      <c r="D19" s="554">
        <v>7</v>
      </c>
      <c r="E19" s="554">
        <v>0</v>
      </c>
      <c r="F19" s="554">
        <v>4</v>
      </c>
      <c r="G19" s="554">
        <v>0</v>
      </c>
      <c r="H19" s="554">
        <v>0</v>
      </c>
      <c r="I19" s="554">
        <v>7</v>
      </c>
      <c r="J19" s="554">
        <v>7</v>
      </c>
      <c r="K19" s="555">
        <v>7</v>
      </c>
      <c r="L19" s="556" t="s">
        <v>533</v>
      </c>
      <c r="M19" s="556" t="s">
        <v>543</v>
      </c>
      <c r="N19" s="556" t="s">
        <v>533</v>
      </c>
      <c r="O19" s="551" t="s">
        <v>550</v>
      </c>
      <c r="P19" s="557" t="s">
        <v>546</v>
      </c>
      <c r="Q19" s="558">
        <v>8000</v>
      </c>
      <c r="R19" s="559">
        <v>10</v>
      </c>
      <c r="S19" s="560" t="s">
        <v>353</v>
      </c>
      <c r="T19" s="561" t="s">
        <v>354</v>
      </c>
      <c r="U19" s="562">
        <v>5.8999999999999997E-2</v>
      </c>
      <c r="V19" s="146" t="s">
        <v>216</v>
      </c>
      <c r="W19" s="563">
        <v>5</v>
      </c>
      <c r="X19" s="147" t="s">
        <v>358</v>
      </c>
      <c r="Y19" s="563">
        <v>4</v>
      </c>
      <c r="Z19" s="293" t="s">
        <v>355</v>
      </c>
      <c r="AA19" s="564">
        <v>6</v>
      </c>
      <c r="AB19" s="147" t="s">
        <v>358</v>
      </c>
      <c r="AC19" s="564">
        <v>3</v>
      </c>
      <c r="AD19" s="147" t="s">
        <v>360</v>
      </c>
      <c r="AE19" s="565" t="s">
        <v>156</v>
      </c>
      <c r="AF19" s="566">
        <v>12</v>
      </c>
      <c r="AG19" s="147" t="s">
        <v>361</v>
      </c>
      <c r="AH19" s="567">
        <v>56640</v>
      </c>
    </row>
    <row r="20" spans="1:34" ht="47.25" customHeight="1">
      <c r="A20" s="551">
        <v>9</v>
      </c>
      <c r="B20" s="552">
        <v>4</v>
      </c>
      <c r="C20" s="553">
        <v>7</v>
      </c>
      <c r="D20" s="554">
        <v>7</v>
      </c>
      <c r="E20" s="554">
        <v>0</v>
      </c>
      <c r="F20" s="554">
        <v>4</v>
      </c>
      <c r="G20" s="554">
        <v>0</v>
      </c>
      <c r="H20" s="554">
        <v>0</v>
      </c>
      <c r="I20" s="554">
        <v>7</v>
      </c>
      <c r="J20" s="554">
        <v>7</v>
      </c>
      <c r="K20" s="555">
        <v>7</v>
      </c>
      <c r="L20" s="556" t="s">
        <v>547</v>
      </c>
      <c r="M20" s="556" t="s">
        <v>543</v>
      </c>
      <c r="N20" s="556" t="s">
        <v>533</v>
      </c>
      <c r="O20" s="551" t="s">
        <v>550</v>
      </c>
      <c r="P20" s="557" t="s">
        <v>546</v>
      </c>
      <c r="Q20" s="558" t="s">
        <v>554</v>
      </c>
      <c r="R20" s="559">
        <v>10</v>
      </c>
      <c r="S20" s="560" t="s">
        <v>353</v>
      </c>
      <c r="T20" s="561" t="s">
        <v>354</v>
      </c>
      <c r="U20" s="562">
        <v>5.8999999999999997E-2</v>
      </c>
      <c r="V20" s="146" t="s">
        <v>216</v>
      </c>
      <c r="W20" s="563">
        <v>5</v>
      </c>
      <c r="X20" s="147" t="s">
        <v>358</v>
      </c>
      <c r="Y20" s="563">
        <v>4</v>
      </c>
      <c r="Z20" s="293" t="s">
        <v>355</v>
      </c>
      <c r="AA20" s="564">
        <v>6</v>
      </c>
      <c r="AB20" s="147" t="s">
        <v>358</v>
      </c>
      <c r="AC20" s="564">
        <v>3</v>
      </c>
      <c r="AD20" s="147" t="s">
        <v>360</v>
      </c>
      <c r="AE20" s="565" t="s">
        <v>156</v>
      </c>
      <c r="AF20" s="566">
        <v>12</v>
      </c>
      <c r="AG20" s="147" t="s">
        <v>361</v>
      </c>
      <c r="AH20" s="567" t="s">
        <v>552</v>
      </c>
    </row>
    <row r="21" spans="1:34" ht="47.25" customHeight="1">
      <c r="A21" s="551">
        <v>10</v>
      </c>
      <c r="B21" s="552">
        <v>4</v>
      </c>
      <c r="C21" s="553">
        <v>7</v>
      </c>
      <c r="D21" s="554">
        <v>7</v>
      </c>
      <c r="E21" s="554">
        <v>0</v>
      </c>
      <c r="F21" s="554">
        <v>4</v>
      </c>
      <c r="G21" s="554">
        <v>0</v>
      </c>
      <c r="H21" s="554">
        <v>0</v>
      </c>
      <c r="I21" s="554">
        <v>7</v>
      </c>
      <c r="J21" s="554">
        <v>7</v>
      </c>
      <c r="K21" s="555">
        <v>7</v>
      </c>
      <c r="L21" s="556" t="s">
        <v>551</v>
      </c>
      <c r="M21" s="556" t="s">
        <v>543</v>
      </c>
      <c r="N21" s="556" t="s">
        <v>533</v>
      </c>
      <c r="O21" s="551" t="s">
        <v>550</v>
      </c>
      <c r="P21" s="557" t="s">
        <v>546</v>
      </c>
      <c r="Q21" s="558" t="s">
        <v>554</v>
      </c>
      <c r="R21" s="559">
        <v>10</v>
      </c>
      <c r="S21" s="560" t="s">
        <v>353</v>
      </c>
      <c r="T21" s="561" t="s">
        <v>354</v>
      </c>
      <c r="U21" s="562">
        <v>5.8999999999999997E-2</v>
      </c>
      <c r="V21" s="146" t="s">
        <v>216</v>
      </c>
      <c r="W21" s="563">
        <v>5</v>
      </c>
      <c r="X21" s="147" t="s">
        <v>358</v>
      </c>
      <c r="Y21" s="563">
        <v>4</v>
      </c>
      <c r="Z21" s="293" t="s">
        <v>355</v>
      </c>
      <c r="AA21" s="564">
        <v>6</v>
      </c>
      <c r="AB21" s="147" t="s">
        <v>358</v>
      </c>
      <c r="AC21" s="564">
        <v>3</v>
      </c>
      <c r="AD21" s="147" t="s">
        <v>360</v>
      </c>
      <c r="AE21" s="565" t="s">
        <v>156</v>
      </c>
      <c r="AF21" s="566">
        <v>12</v>
      </c>
      <c r="AG21" s="147" t="s">
        <v>361</v>
      </c>
      <c r="AH21" s="567" t="s">
        <v>552</v>
      </c>
    </row>
    <row r="22" spans="1:34" ht="47.25" customHeight="1">
      <c r="A22" s="551">
        <v>11</v>
      </c>
      <c r="B22" s="552" t="s">
        <v>552</v>
      </c>
      <c r="C22" s="553" t="s">
        <v>552</v>
      </c>
      <c r="D22" s="554" t="s">
        <v>552</v>
      </c>
      <c r="E22" s="554" t="s">
        <v>552</v>
      </c>
      <c r="F22" s="554" t="s">
        <v>552</v>
      </c>
      <c r="G22" s="554" t="s">
        <v>552</v>
      </c>
      <c r="H22" s="554" t="s">
        <v>552</v>
      </c>
      <c r="I22" s="554" t="s">
        <v>552</v>
      </c>
      <c r="J22" s="554" t="s">
        <v>552</v>
      </c>
      <c r="K22" s="555" t="s">
        <v>552</v>
      </c>
      <c r="L22" s="556" t="s">
        <v>552</v>
      </c>
      <c r="M22" s="556" t="s">
        <v>552</v>
      </c>
      <c r="N22" s="556" t="s">
        <v>552</v>
      </c>
      <c r="O22" s="551" t="s">
        <v>552</v>
      </c>
      <c r="P22" s="557" t="s">
        <v>552</v>
      </c>
      <c r="Q22" s="558" t="s">
        <v>552</v>
      </c>
      <c r="R22" s="559" t="s">
        <v>552</v>
      </c>
      <c r="S22" s="560"/>
      <c r="T22" s="561"/>
      <c r="U22" s="562" t="s">
        <v>552</v>
      </c>
      <c r="V22" s="146" t="s">
        <v>216</v>
      </c>
      <c r="W22" s="563"/>
      <c r="X22" s="147" t="s">
        <v>358</v>
      </c>
      <c r="Y22" s="563"/>
      <c r="Z22" s="293" t="s">
        <v>362</v>
      </c>
      <c r="AA22" s="564"/>
      <c r="AB22" s="147" t="s">
        <v>358</v>
      </c>
      <c r="AC22" s="564"/>
      <c r="AD22" s="147" t="s">
        <v>360</v>
      </c>
      <c r="AE22" s="565" t="s">
        <v>156</v>
      </c>
      <c r="AF22" s="566" t="s">
        <v>552</v>
      </c>
      <c r="AG22" s="147" t="s">
        <v>361</v>
      </c>
      <c r="AH22" s="567" t="s">
        <v>552</v>
      </c>
    </row>
    <row r="23" spans="1:34" ht="47.25" customHeight="1">
      <c r="A23" s="551">
        <v>12</v>
      </c>
      <c r="B23" s="552" t="s">
        <v>552</v>
      </c>
      <c r="C23" s="553" t="s">
        <v>552</v>
      </c>
      <c r="D23" s="554" t="s">
        <v>552</v>
      </c>
      <c r="E23" s="554" t="s">
        <v>552</v>
      </c>
      <c r="F23" s="554" t="s">
        <v>552</v>
      </c>
      <c r="G23" s="554" t="s">
        <v>552</v>
      </c>
      <c r="H23" s="554" t="s">
        <v>552</v>
      </c>
      <c r="I23" s="554" t="s">
        <v>552</v>
      </c>
      <c r="J23" s="554" t="s">
        <v>552</v>
      </c>
      <c r="K23" s="555" t="s">
        <v>552</v>
      </c>
      <c r="L23" s="556" t="s">
        <v>552</v>
      </c>
      <c r="M23" s="556" t="s">
        <v>552</v>
      </c>
      <c r="N23" s="556" t="s">
        <v>552</v>
      </c>
      <c r="O23" s="551" t="s">
        <v>552</v>
      </c>
      <c r="P23" s="557" t="s">
        <v>552</v>
      </c>
      <c r="Q23" s="558" t="s">
        <v>552</v>
      </c>
      <c r="R23" s="559" t="s">
        <v>552</v>
      </c>
      <c r="S23" s="560"/>
      <c r="T23" s="561"/>
      <c r="U23" s="562" t="s">
        <v>552</v>
      </c>
      <c r="V23" s="146" t="s">
        <v>216</v>
      </c>
      <c r="W23" s="563"/>
      <c r="X23" s="147" t="s">
        <v>358</v>
      </c>
      <c r="Y23" s="563"/>
      <c r="Z23" s="293" t="s">
        <v>362</v>
      </c>
      <c r="AA23" s="564"/>
      <c r="AB23" s="147" t="s">
        <v>358</v>
      </c>
      <c r="AC23" s="564"/>
      <c r="AD23" s="147" t="s">
        <v>360</v>
      </c>
      <c r="AE23" s="565" t="s">
        <v>156</v>
      </c>
      <c r="AF23" s="566" t="s">
        <v>552</v>
      </c>
      <c r="AG23" s="147" t="s">
        <v>361</v>
      </c>
      <c r="AH23" s="567" t="s">
        <v>552</v>
      </c>
    </row>
    <row r="24" spans="1:34" ht="47.25" customHeight="1">
      <c r="A24" s="551">
        <v>13</v>
      </c>
      <c r="B24" s="552" t="s">
        <v>552</v>
      </c>
      <c r="C24" s="553" t="s">
        <v>552</v>
      </c>
      <c r="D24" s="554" t="s">
        <v>552</v>
      </c>
      <c r="E24" s="554" t="s">
        <v>552</v>
      </c>
      <c r="F24" s="554" t="s">
        <v>552</v>
      </c>
      <c r="G24" s="554" t="s">
        <v>552</v>
      </c>
      <c r="H24" s="554" t="s">
        <v>552</v>
      </c>
      <c r="I24" s="554" t="s">
        <v>552</v>
      </c>
      <c r="J24" s="554" t="s">
        <v>552</v>
      </c>
      <c r="K24" s="555" t="s">
        <v>552</v>
      </c>
      <c r="L24" s="556" t="s">
        <v>552</v>
      </c>
      <c r="M24" s="556" t="s">
        <v>552</v>
      </c>
      <c r="N24" s="556" t="s">
        <v>552</v>
      </c>
      <c r="O24" s="551" t="s">
        <v>552</v>
      </c>
      <c r="P24" s="557" t="s">
        <v>552</v>
      </c>
      <c r="Q24" s="558" t="s">
        <v>552</v>
      </c>
      <c r="R24" s="559" t="s">
        <v>552</v>
      </c>
      <c r="S24" s="560"/>
      <c r="T24" s="561"/>
      <c r="U24" s="562" t="s">
        <v>552</v>
      </c>
      <c r="V24" s="146" t="s">
        <v>216</v>
      </c>
      <c r="W24" s="563"/>
      <c r="X24" s="147" t="s">
        <v>358</v>
      </c>
      <c r="Y24" s="563"/>
      <c r="Z24" s="293" t="s">
        <v>362</v>
      </c>
      <c r="AA24" s="564"/>
      <c r="AB24" s="147" t="s">
        <v>358</v>
      </c>
      <c r="AC24" s="564"/>
      <c r="AD24" s="147" t="s">
        <v>360</v>
      </c>
      <c r="AE24" s="565" t="s">
        <v>156</v>
      </c>
      <c r="AF24" s="566" t="s">
        <v>552</v>
      </c>
      <c r="AG24" s="147" t="s">
        <v>361</v>
      </c>
      <c r="AH24" s="567" t="s">
        <v>552</v>
      </c>
    </row>
  </sheetData>
  <sheetProtection algorithmName="SHA-512" hashValue="gTKiagbzp2Yy2OkSFbD1JsYop2pcdT4Qs3OEFWr1p8SzIzpE0atZWombLbtU2TZCsagOwHOBPPTuY+lsjsp66g==" saltValue="q5CxABZcCmEbKLEOz9a3Rw==" spinCount="100000" sheet="1" formatCells="0" formatColumns="0" formatRows="0" insertRows="0" deleteRows="0" autoFilter="0"/>
  <autoFilter ref="L11:AH11"/>
  <mergeCells count="18">
    <mergeCell ref="A3:C3"/>
    <mergeCell ref="D3:O3"/>
    <mergeCell ref="A5:N5"/>
    <mergeCell ref="A7:A10"/>
    <mergeCell ref="B7:K10"/>
    <mergeCell ref="L7:L10"/>
    <mergeCell ref="O7:O10"/>
    <mergeCell ref="P7:P10"/>
    <mergeCell ref="Q7:Q10"/>
    <mergeCell ref="R7:R10"/>
    <mergeCell ref="M8:N8"/>
    <mergeCell ref="T8:U8"/>
    <mergeCell ref="AH8:AH10"/>
    <mergeCell ref="S9:S10"/>
    <mergeCell ref="T9:T10"/>
    <mergeCell ref="U9:U10"/>
    <mergeCell ref="V9:AG10"/>
    <mergeCell ref="V8:AG8"/>
  </mergeCells>
  <phoneticPr fontId="6"/>
  <dataValidations count="3">
    <dataValidation imeMode="halfAlpha" allowBlank="1" showInputMessage="1" showErrorMessage="1" sqref="B12:R24 AC12:AC24 AA12:AA24 Y12:Y24 W12:W24"/>
    <dataValidation type="list" allowBlank="1" showInputMessage="1" showErrorMessage="1" sqref="T12:T24">
      <formula1>"加算Ⅰ,加算Ⅱ,加算Ⅲ"</formula1>
    </dataValidation>
    <dataValidation type="list" allowBlank="1" showInputMessage="1" showErrorMessage="1" sqref="S12:S24">
      <formula1>"新規,継続,区分変更"</formula1>
    </dataValidation>
  </dataValidations>
  <pageMargins left="0.39370078740157483" right="0.39370078740157483" top="0.6692913385826772" bottom="0.43307086614173229" header="0.31496062992125984" footer="0.35433070866141736"/>
  <pageSetup paperSize="9" scale="53"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1B55B38B-AD7F-48F9-B62F-81F376D756BC}">
            <xm:f>'C:\■06KOUREI-NAS（データ移行完了）\■03管理給付係\☆ＣＭ管理\5集団指導\Ｒ4地密\[別紙様式2.xlsx]別紙様式2-1 計画書_総括表'!#REF!="×"</xm:f>
            <x14:dxf>
              <fill>
                <patternFill>
                  <bgColor theme="0" tint="-0.24994659260841701"/>
                </patternFill>
              </fill>
            </x14:dxf>
          </x14:cfRule>
          <xm:sqref>A1:AH24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sheetPr>
  <dimension ref="A1:AU28"/>
  <sheetViews>
    <sheetView view="pageBreakPreview" topLeftCell="P17" zoomScale="55" zoomScaleNormal="55" zoomScaleSheetLayoutView="55" workbookViewId="0">
      <selection sqref="A1:AU25"/>
    </sheetView>
  </sheetViews>
  <sheetFormatPr defaultColWidth="2.5" defaultRowHeight="13.5"/>
  <cols>
    <col min="1" max="1" width="3.75" style="57" customWidth="1"/>
    <col min="2" max="11" width="2.625" style="57" customWidth="1"/>
    <col min="12" max="12" width="12.5" style="57" customWidth="1"/>
    <col min="13" max="13" width="11.875" style="57" customWidth="1"/>
    <col min="14" max="14" width="12.625" style="57" customWidth="1"/>
    <col min="15" max="16" width="31.25" style="57" customWidth="1"/>
    <col min="17" max="17" width="10.625" style="57" customWidth="1"/>
    <col min="18" max="18" width="10" style="57" customWidth="1"/>
    <col min="19" max="20" width="13.625" style="57" customWidth="1"/>
    <col min="21" max="21" width="6.75" style="57" customWidth="1"/>
    <col min="22" max="22" width="31.5" style="57" customWidth="1"/>
    <col min="23" max="23" width="4.75" style="57" bestFit="1" customWidth="1"/>
    <col min="24" max="24" width="3.625" style="57" customWidth="1"/>
    <col min="25" max="25" width="3.125" style="57" bestFit="1" customWidth="1"/>
    <col min="26" max="26" width="3.625" style="57" customWidth="1"/>
    <col min="27" max="27" width="8" style="57" bestFit="1" customWidth="1"/>
    <col min="28" max="28" width="3.625" style="57" customWidth="1"/>
    <col min="29" max="29" width="3.125" style="57" bestFit="1" customWidth="1"/>
    <col min="30" max="30" width="3.625" style="57" customWidth="1"/>
    <col min="31" max="32" width="3.125" style="57" customWidth="1"/>
    <col min="33" max="33" width="3.5" style="57" bestFit="1" customWidth="1"/>
    <col min="34" max="34" width="5.875" style="57" bestFit="1" customWidth="1"/>
    <col min="35" max="35" width="16" style="57" customWidth="1"/>
    <col min="36" max="36" width="2.5" style="57"/>
    <col min="37" max="37" width="6.125" style="57" customWidth="1"/>
    <col min="38" max="47" width="8.375" style="57" customWidth="1"/>
    <col min="48" max="16384" width="2.5" style="57"/>
  </cols>
  <sheetData>
    <row r="1" spans="1:47" ht="24.75" customHeight="1">
      <c r="A1" s="519" t="s">
        <v>363</v>
      </c>
      <c r="B1" s="56"/>
      <c r="C1" s="56"/>
      <c r="D1" s="56"/>
      <c r="E1" s="56"/>
      <c r="F1" s="56"/>
      <c r="G1" s="56"/>
      <c r="H1" s="60" t="s">
        <v>364</v>
      </c>
      <c r="I1" s="56"/>
      <c r="J1" s="56"/>
      <c r="K1" s="56"/>
      <c r="L1" s="56"/>
      <c r="M1" s="56"/>
      <c r="N1" s="56"/>
      <c r="O1" s="56"/>
      <c r="P1" s="56"/>
      <c r="Q1" s="56"/>
      <c r="R1" s="56"/>
      <c r="S1" s="56"/>
      <c r="T1" s="56"/>
      <c r="U1" s="56"/>
      <c r="V1" s="56"/>
      <c r="W1" s="56"/>
      <c r="X1" s="56"/>
      <c r="Y1" s="56"/>
      <c r="Z1" s="56"/>
      <c r="AA1" s="58"/>
      <c r="AB1" s="58"/>
      <c r="AC1" s="58"/>
      <c r="AD1" s="58"/>
      <c r="AE1" s="58"/>
      <c r="AF1" s="58"/>
      <c r="AG1" s="58"/>
      <c r="AH1" s="58"/>
      <c r="AI1" s="58"/>
      <c r="AJ1" s="56"/>
      <c r="AK1" s="56"/>
      <c r="AL1" s="56"/>
      <c r="AM1" s="56"/>
      <c r="AN1" s="56"/>
      <c r="AO1" s="56"/>
      <c r="AP1" s="56"/>
      <c r="AQ1" s="56"/>
      <c r="AR1" s="56"/>
      <c r="AS1" s="56"/>
      <c r="AT1" s="56"/>
      <c r="AU1" s="56"/>
    </row>
    <row r="2" spans="1:47" ht="24.75" customHeight="1" thickBot="1">
      <c r="A2" s="56"/>
      <c r="B2" s="60"/>
      <c r="C2" s="60"/>
      <c r="D2" s="60"/>
      <c r="E2" s="60"/>
      <c r="F2" s="60"/>
      <c r="G2" s="60"/>
      <c r="H2" s="60"/>
      <c r="I2" s="60"/>
      <c r="J2" s="60"/>
      <c r="K2" s="60"/>
      <c r="L2" s="60"/>
      <c r="M2" s="60"/>
      <c r="N2" s="60"/>
      <c r="O2" s="60"/>
      <c r="P2" s="60"/>
      <c r="Q2" s="56"/>
      <c r="R2" s="56"/>
      <c r="S2" s="56"/>
      <c r="T2" s="56"/>
      <c r="U2" s="56"/>
      <c r="V2" s="56"/>
      <c r="W2" s="56"/>
      <c r="X2" s="60"/>
      <c r="Y2" s="60"/>
      <c r="Z2" s="60"/>
      <c r="AA2" s="58"/>
      <c r="AB2" s="58"/>
      <c r="AC2" s="58"/>
      <c r="AD2" s="58"/>
      <c r="AE2" s="520"/>
      <c r="AF2" s="520"/>
      <c r="AG2" s="520"/>
      <c r="AH2" s="520"/>
      <c r="AI2" s="520"/>
      <c r="AJ2" s="56"/>
      <c r="AK2" s="56"/>
      <c r="AL2" s="56"/>
      <c r="AM2" s="56"/>
      <c r="AN2" s="56"/>
      <c r="AO2" s="56"/>
      <c r="AP2" s="56"/>
      <c r="AQ2" s="56"/>
      <c r="AR2" s="56"/>
      <c r="AS2" s="56"/>
      <c r="AT2" s="56"/>
      <c r="AU2" s="56"/>
    </row>
    <row r="3" spans="1:47" ht="24.75" customHeight="1" thickBot="1">
      <c r="A3" s="1458" t="s">
        <v>12</v>
      </c>
      <c r="B3" s="1458"/>
      <c r="C3" s="1459"/>
      <c r="D3" s="1460" t="s">
        <v>534</v>
      </c>
      <c r="E3" s="1461"/>
      <c r="F3" s="1461"/>
      <c r="G3" s="1461"/>
      <c r="H3" s="1461"/>
      <c r="I3" s="1461"/>
      <c r="J3" s="1461"/>
      <c r="K3" s="1461"/>
      <c r="L3" s="1461"/>
      <c r="M3" s="1461"/>
      <c r="N3" s="1461"/>
      <c r="O3" s="1462"/>
      <c r="P3" s="521"/>
      <c r="Q3" s="522"/>
      <c r="R3" s="522"/>
      <c r="S3" s="56"/>
      <c r="T3" s="56"/>
      <c r="U3" s="56"/>
      <c r="V3" s="56"/>
      <c r="W3" s="522"/>
      <c r="X3" s="522"/>
      <c r="Y3" s="522"/>
      <c r="Z3" s="522"/>
      <c r="AA3" s="56"/>
      <c r="AB3" s="56"/>
      <c r="AC3" s="56"/>
      <c r="AD3" s="56"/>
      <c r="AE3" s="56"/>
      <c r="AF3" s="56"/>
      <c r="AG3" s="56"/>
      <c r="AH3" s="56"/>
      <c r="AI3" s="56"/>
      <c r="AJ3" s="56"/>
      <c r="AK3" s="56"/>
      <c r="AL3" s="56"/>
      <c r="AM3" s="56"/>
      <c r="AN3" s="56"/>
      <c r="AO3" s="56"/>
      <c r="AP3" s="56"/>
      <c r="AQ3" s="56"/>
      <c r="AR3" s="56"/>
      <c r="AS3" s="56"/>
      <c r="AT3" s="56"/>
      <c r="AU3" s="56"/>
    </row>
    <row r="4" spans="1:47" ht="24.75" customHeight="1" thickBot="1">
      <c r="A4" s="523"/>
      <c r="B4" s="523"/>
      <c r="C4" s="523"/>
      <c r="D4" s="524"/>
      <c r="E4" s="524"/>
      <c r="F4" s="524"/>
      <c r="G4" s="524"/>
      <c r="H4" s="524"/>
      <c r="I4" s="524"/>
      <c r="J4" s="524"/>
      <c r="K4" s="524"/>
      <c r="L4" s="524"/>
      <c r="M4" s="524"/>
      <c r="N4" s="524"/>
      <c r="O4" s="524"/>
      <c r="P4" s="524"/>
      <c r="Q4" s="522"/>
      <c r="R4" s="522"/>
      <c r="S4" s="56"/>
      <c r="T4" s="56"/>
      <c r="U4" s="56"/>
      <c r="V4" s="56"/>
      <c r="W4" s="522"/>
      <c r="X4" s="522"/>
      <c r="Y4" s="522"/>
      <c r="Z4" s="522"/>
      <c r="AA4" s="56"/>
      <c r="AB4" s="56"/>
      <c r="AC4" s="56"/>
      <c r="AD4" s="56"/>
      <c r="AE4" s="56"/>
      <c r="AF4" s="56"/>
      <c r="AG4" s="56"/>
      <c r="AH4" s="56"/>
      <c r="AI4" s="56"/>
      <c r="AJ4" s="56"/>
      <c r="AK4" s="56"/>
      <c r="AL4" s="56"/>
      <c r="AM4" s="56"/>
      <c r="AN4" s="56"/>
      <c r="AO4" s="56"/>
      <c r="AP4" s="56"/>
      <c r="AQ4" s="56"/>
      <c r="AR4" s="56"/>
      <c r="AS4" s="56"/>
      <c r="AT4" s="56"/>
      <c r="AU4" s="56"/>
    </row>
    <row r="5" spans="1:47" ht="24.75" customHeight="1" thickBot="1">
      <c r="A5" s="568" t="s">
        <v>365</v>
      </c>
      <c r="B5" s="569"/>
      <c r="C5" s="569"/>
      <c r="D5" s="570"/>
      <c r="E5" s="570"/>
      <c r="F5" s="570"/>
      <c r="G5" s="570"/>
      <c r="H5" s="570"/>
      <c r="I5" s="570"/>
      <c r="J5" s="570"/>
      <c r="K5" s="570"/>
      <c r="L5" s="570"/>
      <c r="M5" s="570"/>
      <c r="N5" s="570"/>
      <c r="O5" s="571">
        <v>3100080</v>
      </c>
      <c r="P5" s="524"/>
      <c r="Q5" s="56"/>
      <c r="R5" s="522"/>
      <c r="S5" s="67"/>
      <c r="T5" s="67"/>
      <c r="U5" s="67"/>
      <c r="V5" s="67"/>
      <c r="W5" s="522"/>
      <c r="X5" s="522"/>
      <c r="Y5" s="522"/>
      <c r="Z5" s="522"/>
      <c r="AA5" s="67"/>
      <c r="AB5" s="67"/>
      <c r="AC5" s="67"/>
      <c r="AD5" s="67"/>
      <c r="AE5" s="67"/>
      <c r="AF5" s="67"/>
      <c r="AG5" s="67"/>
      <c r="AH5" s="67"/>
      <c r="AI5" s="67"/>
      <c r="AJ5" s="56"/>
      <c r="AK5" s="56"/>
      <c r="AL5" s="56"/>
      <c r="AM5" s="56"/>
      <c r="AN5" s="56"/>
      <c r="AO5" s="56"/>
      <c r="AP5" s="56"/>
      <c r="AQ5" s="56"/>
      <c r="AR5" s="56"/>
      <c r="AS5" s="56"/>
      <c r="AT5" s="56"/>
      <c r="AU5" s="56"/>
    </row>
    <row r="6" spans="1:47" ht="24.75" customHeight="1" thickBot="1">
      <c r="A6" s="56"/>
      <c r="B6" s="56"/>
      <c r="C6" s="56"/>
      <c r="D6" s="56"/>
      <c r="E6" s="56"/>
      <c r="F6" s="56"/>
      <c r="G6" s="56"/>
      <c r="H6" s="56"/>
      <c r="I6" s="56"/>
      <c r="J6" s="56"/>
      <c r="K6" s="56"/>
      <c r="L6" s="56"/>
      <c r="M6" s="56"/>
      <c r="N6" s="56"/>
      <c r="O6" s="56"/>
      <c r="P6" s="56"/>
      <c r="Q6" s="526"/>
      <c r="R6" s="52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row>
    <row r="7" spans="1:47" ht="18" customHeight="1">
      <c r="A7" s="1465"/>
      <c r="B7" s="1467" t="s">
        <v>342</v>
      </c>
      <c r="C7" s="1468"/>
      <c r="D7" s="1468"/>
      <c r="E7" s="1468"/>
      <c r="F7" s="1468"/>
      <c r="G7" s="1468"/>
      <c r="H7" s="1468"/>
      <c r="I7" s="1468"/>
      <c r="J7" s="1468"/>
      <c r="K7" s="1469"/>
      <c r="L7" s="1473" t="s">
        <v>45</v>
      </c>
      <c r="M7" s="1486" t="s">
        <v>46</v>
      </c>
      <c r="N7" s="1445"/>
      <c r="O7" s="1475" t="s">
        <v>343</v>
      </c>
      <c r="P7" s="1452" t="s">
        <v>48</v>
      </c>
      <c r="Q7" s="1454" t="s">
        <v>344</v>
      </c>
      <c r="R7" s="1443" t="s">
        <v>366</v>
      </c>
      <c r="S7" s="572" t="s">
        <v>367</v>
      </c>
      <c r="T7" s="573"/>
      <c r="U7" s="573"/>
      <c r="V7" s="574"/>
      <c r="W7" s="574"/>
      <c r="X7" s="574"/>
      <c r="Y7" s="574"/>
      <c r="Z7" s="574"/>
      <c r="AA7" s="574"/>
      <c r="AB7" s="574"/>
      <c r="AC7" s="574"/>
      <c r="AD7" s="574"/>
      <c r="AE7" s="574"/>
      <c r="AF7" s="574"/>
      <c r="AG7" s="574"/>
      <c r="AH7" s="574"/>
      <c r="AI7" s="575"/>
      <c r="AJ7" s="56"/>
      <c r="AK7" s="56"/>
      <c r="AL7" s="56"/>
      <c r="AM7" s="56"/>
      <c r="AN7" s="56"/>
      <c r="AO7" s="56"/>
      <c r="AP7" s="56"/>
      <c r="AQ7" s="56"/>
      <c r="AR7" s="56"/>
      <c r="AS7" s="56"/>
      <c r="AT7" s="56"/>
      <c r="AU7" s="56"/>
    </row>
    <row r="8" spans="1:47" ht="14.25" customHeight="1">
      <c r="A8" s="1466"/>
      <c r="B8" s="1470"/>
      <c r="C8" s="1471"/>
      <c r="D8" s="1471"/>
      <c r="E8" s="1471"/>
      <c r="F8" s="1471"/>
      <c r="G8" s="1471"/>
      <c r="H8" s="1471"/>
      <c r="I8" s="1471"/>
      <c r="J8" s="1471"/>
      <c r="K8" s="1472"/>
      <c r="L8" s="1474"/>
      <c r="M8" s="1446"/>
      <c r="N8" s="1448"/>
      <c r="O8" s="1476"/>
      <c r="P8" s="1453"/>
      <c r="Q8" s="1455"/>
      <c r="R8" s="1477"/>
      <c r="S8" s="576"/>
      <c r="T8" s="1478" t="s">
        <v>85</v>
      </c>
      <c r="U8" s="1479"/>
      <c r="V8" s="577" t="s">
        <v>269</v>
      </c>
      <c r="W8" s="1480" t="s">
        <v>347</v>
      </c>
      <c r="X8" s="1481"/>
      <c r="Y8" s="1481"/>
      <c r="Z8" s="1481"/>
      <c r="AA8" s="1481"/>
      <c r="AB8" s="1481"/>
      <c r="AC8" s="1481"/>
      <c r="AD8" s="1481"/>
      <c r="AE8" s="1481"/>
      <c r="AF8" s="1481"/>
      <c r="AG8" s="1481"/>
      <c r="AH8" s="1481"/>
      <c r="AI8" s="578" t="s">
        <v>368</v>
      </c>
      <c r="AJ8" s="56"/>
      <c r="AK8" s="56"/>
      <c r="AL8" s="56"/>
      <c r="AM8" s="56"/>
      <c r="AN8" s="56"/>
      <c r="AO8" s="56"/>
      <c r="AP8" s="56"/>
      <c r="AQ8" s="56"/>
      <c r="AR8" s="56"/>
      <c r="AS8" s="56"/>
      <c r="AT8" s="56"/>
      <c r="AU8" s="56"/>
    </row>
    <row r="9" spans="1:47" ht="13.5" customHeight="1">
      <c r="A9" s="1466"/>
      <c r="B9" s="1470"/>
      <c r="C9" s="1471"/>
      <c r="D9" s="1471"/>
      <c r="E9" s="1471"/>
      <c r="F9" s="1471"/>
      <c r="G9" s="1471"/>
      <c r="H9" s="1471"/>
      <c r="I9" s="1471"/>
      <c r="J9" s="1471"/>
      <c r="K9" s="1472"/>
      <c r="L9" s="1474"/>
      <c r="M9" s="1487"/>
      <c r="N9" s="1488"/>
      <c r="O9" s="1476"/>
      <c r="P9" s="1453"/>
      <c r="Q9" s="1455"/>
      <c r="R9" s="1477"/>
      <c r="S9" s="1438" t="s">
        <v>369</v>
      </c>
      <c r="T9" s="1482" t="s">
        <v>370</v>
      </c>
      <c r="U9" s="1483" t="s">
        <v>371</v>
      </c>
      <c r="V9" s="1484" t="s">
        <v>372</v>
      </c>
      <c r="W9" s="1443" t="s">
        <v>373</v>
      </c>
      <c r="X9" s="1444"/>
      <c r="Y9" s="1444"/>
      <c r="Z9" s="1444"/>
      <c r="AA9" s="1444"/>
      <c r="AB9" s="1444"/>
      <c r="AC9" s="1444"/>
      <c r="AD9" s="1444"/>
      <c r="AE9" s="1444"/>
      <c r="AF9" s="1444"/>
      <c r="AG9" s="1444"/>
      <c r="AH9" s="1444"/>
      <c r="AI9" s="1437" t="s">
        <v>374</v>
      </c>
      <c r="AJ9" s="56"/>
      <c r="AK9" s="56"/>
      <c r="AL9" s="56"/>
      <c r="AM9" s="56"/>
      <c r="AN9" s="56"/>
      <c r="AO9" s="56"/>
      <c r="AP9" s="56"/>
      <c r="AQ9" s="56"/>
      <c r="AR9" s="56"/>
      <c r="AS9" s="56"/>
      <c r="AT9" s="56"/>
      <c r="AU9" s="56"/>
    </row>
    <row r="10" spans="1:47" ht="150" customHeight="1">
      <c r="A10" s="1466"/>
      <c r="B10" s="1470"/>
      <c r="C10" s="1471"/>
      <c r="D10" s="1471"/>
      <c r="E10" s="1471"/>
      <c r="F10" s="1471"/>
      <c r="G10" s="1471"/>
      <c r="H10" s="1471"/>
      <c r="I10" s="1471"/>
      <c r="J10" s="1471"/>
      <c r="K10" s="1472"/>
      <c r="L10" s="1474"/>
      <c r="M10" s="536" t="s">
        <v>51</v>
      </c>
      <c r="N10" s="536" t="s">
        <v>52</v>
      </c>
      <c r="O10" s="1476"/>
      <c r="P10" s="1453"/>
      <c r="Q10" s="1455"/>
      <c r="R10" s="1477"/>
      <c r="S10" s="1438"/>
      <c r="T10" s="1482"/>
      <c r="U10" s="1483"/>
      <c r="V10" s="1485"/>
      <c r="W10" s="1446"/>
      <c r="X10" s="1447"/>
      <c r="Y10" s="1447"/>
      <c r="Z10" s="1447"/>
      <c r="AA10" s="1447"/>
      <c r="AB10" s="1447"/>
      <c r="AC10" s="1447"/>
      <c r="AD10" s="1447"/>
      <c r="AE10" s="1447"/>
      <c r="AF10" s="1447"/>
      <c r="AG10" s="1447"/>
      <c r="AH10" s="1447"/>
      <c r="AI10" s="1437"/>
      <c r="AJ10" s="56"/>
      <c r="AK10" s="56"/>
      <c r="AL10" s="56"/>
      <c r="AM10" s="56"/>
      <c r="AN10" s="56"/>
      <c r="AO10" s="56"/>
      <c r="AP10" s="56"/>
      <c r="AQ10" s="56"/>
      <c r="AR10" s="56"/>
      <c r="AS10" s="56"/>
      <c r="AT10" s="56"/>
      <c r="AU10" s="56"/>
    </row>
    <row r="11" spans="1:47" ht="15" thickBot="1">
      <c r="A11" s="537"/>
      <c r="B11" s="538"/>
      <c r="C11" s="539"/>
      <c r="D11" s="539"/>
      <c r="E11" s="539"/>
      <c r="F11" s="539"/>
      <c r="G11" s="539"/>
      <c r="H11" s="539"/>
      <c r="I11" s="539"/>
      <c r="J11" s="539"/>
      <c r="K11" s="540"/>
      <c r="L11" s="541"/>
      <c r="M11" s="541"/>
      <c r="N11" s="541"/>
      <c r="O11" s="542"/>
      <c r="P11" s="543"/>
      <c r="Q11" s="544"/>
      <c r="R11" s="579"/>
      <c r="S11" s="533"/>
      <c r="T11" s="580"/>
      <c r="U11" s="581"/>
      <c r="V11" s="582"/>
      <c r="W11" s="549"/>
      <c r="X11" s="550"/>
      <c r="Y11" s="550"/>
      <c r="Z11" s="550"/>
      <c r="AA11" s="550"/>
      <c r="AB11" s="550"/>
      <c r="AC11" s="550"/>
      <c r="AD11" s="550"/>
      <c r="AE11" s="550"/>
      <c r="AF11" s="550"/>
      <c r="AG11" s="550"/>
      <c r="AH11" s="550"/>
      <c r="AI11" s="545"/>
      <c r="AJ11" s="56"/>
      <c r="AK11" s="56"/>
      <c r="AL11" s="56"/>
      <c r="AM11" s="56"/>
      <c r="AN11" s="56"/>
      <c r="AO11" s="56"/>
      <c r="AP11" s="56"/>
      <c r="AQ11" s="56"/>
      <c r="AR11" s="56"/>
      <c r="AS11" s="56"/>
      <c r="AT11" s="56"/>
      <c r="AU11" s="56"/>
    </row>
    <row r="12" spans="1:47" ht="48" customHeight="1" thickBot="1">
      <c r="A12" s="551">
        <v>1</v>
      </c>
      <c r="B12" s="552">
        <v>4</v>
      </c>
      <c r="C12" s="553">
        <v>7</v>
      </c>
      <c r="D12" s="554">
        <v>9</v>
      </c>
      <c r="E12" s="554">
        <v>0</v>
      </c>
      <c r="F12" s="554">
        <v>4</v>
      </c>
      <c r="G12" s="554">
        <v>0</v>
      </c>
      <c r="H12" s="554">
        <v>0</v>
      </c>
      <c r="I12" s="554">
        <v>9</v>
      </c>
      <c r="J12" s="554">
        <v>9</v>
      </c>
      <c r="K12" s="555">
        <v>9</v>
      </c>
      <c r="L12" s="556" t="s">
        <v>533</v>
      </c>
      <c r="M12" s="556" t="s">
        <v>543</v>
      </c>
      <c r="N12" s="556" t="s">
        <v>533</v>
      </c>
      <c r="O12" s="551" t="s">
        <v>544</v>
      </c>
      <c r="P12" s="557" t="s">
        <v>54</v>
      </c>
      <c r="Q12" s="558">
        <v>500000</v>
      </c>
      <c r="R12" s="583">
        <v>10</v>
      </c>
      <c r="S12" s="584" t="s">
        <v>353</v>
      </c>
      <c r="T12" s="585" t="s">
        <v>375</v>
      </c>
      <c r="U12" s="586">
        <v>1.4999999999999999E-2</v>
      </c>
      <c r="V12" s="587" t="s">
        <v>376</v>
      </c>
      <c r="W12" s="146" t="s">
        <v>118</v>
      </c>
      <c r="X12" s="588">
        <v>5</v>
      </c>
      <c r="Y12" s="147" t="s">
        <v>119</v>
      </c>
      <c r="Z12" s="588">
        <v>4</v>
      </c>
      <c r="AA12" s="293" t="s">
        <v>355</v>
      </c>
      <c r="AB12" s="588">
        <v>6</v>
      </c>
      <c r="AC12" s="147" t="s">
        <v>119</v>
      </c>
      <c r="AD12" s="588">
        <v>3</v>
      </c>
      <c r="AE12" s="147" t="s">
        <v>356</v>
      </c>
      <c r="AF12" s="565" t="s">
        <v>192</v>
      </c>
      <c r="AG12" s="589">
        <v>12</v>
      </c>
      <c r="AH12" s="589" t="s">
        <v>357</v>
      </c>
      <c r="AI12" s="567">
        <v>900000</v>
      </c>
      <c r="AJ12" s="56"/>
      <c r="AK12" s="590" t="s">
        <v>74</v>
      </c>
      <c r="AL12" s="591" t="s">
        <v>552</v>
      </c>
      <c r="AM12" s="592"/>
      <c r="AN12" s="592"/>
      <c r="AO12" s="592"/>
      <c r="AP12" s="592"/>
      <c r="AQ12" s="592"/>
      <c r="AR12" s="592"/>
      <c r="AS12" s="592"/>
      <c r="AT12" s="592"/>
      <c r="AU12" s="593"/>
    </row>
    <row r="13" spans="1:47" ht="48" customHeight="1" thickBot="1">
      <c r="A13" s="551">
        <v>2</v>
      </c>
      <c r="B13" s="552">
        <v>4</v>
      </c>
      <c r="C13" s="553">
        <v>7</v>
      </c>
      <c r="D13" s="554">
        <v>9</v>
      </c>
      <c r="E13" s="554">
        <v>0</v>
      </c>
      <c r="F13" s="554">
        <v>4</v>
      </c>
      <c r="G13" s="554">
        <v>0</v>
      </c>
      <c r="H13" s="554">
        <v>0</v>
      </c>
      <c r="I13" s="554">
        <v>8</v>
      </c>
      <c r="J13" s="554">
        <v>8</v>
      </c>
      <c r="K13" s="555">
        <v>8</v>
      </c>
      <c r="L13" s="556" t="s">
        <v>533</v>
      </c>
      <c r="M13" s="556" t="s">
        <v>543</v>
      </c>
      <c r="N13" s="556" t="s">
        <v>533</v>
      </c>
      <c r="O13" s="551" t="s">
        <v>545</v>
      </c>
      <c r="P13" s="557" t="s">
        <v>55</v>
      </c>
      <c r="Q13" s="558">
        <v>400000</v>
      </c>
      <c r="R13" s="583">
        <v>10</v>
      </c>
      <c r="S13" s="584" t="s">
        <v>353</v>
      </c>
      <c r="T13" s="585" t="s">
        <v>375</v>
      </c>
      <c r="U13" s="586">
        <v>1.2E-2</v>
      </c>
      <c r="V13" s="587" t="s">
        <v>376</v>
      </c>
      <c r="W13" s="146" t="s">
        <v>118</v>
      </c>
      <c r="X13" s="588">
        <v>5</v>
      </c>
      <c r="Y13" s="147" t="s">
        <v>358</v>
      </c>
      <c r="Z13" s="588">
        <v>4</v>
      </c>
      <c r="AA13" s="293" t="s">
        <v>355</v>
      </c>
      <c r="AB13" s="588">
        <v>6</v>
      </c>
      <c r="AC13" s="147" t="s">
        <v>358</v>
      </c>
      <c r="AD13" s="588">
        <v>3</v>
      </c>
      <c r="AE13" s="147" t="s">
        <v>356</v>
      </c>
      <c r="AF13" s="565" t="s">
        <v>192</v>
      </c>
      <c r="AG13" s="566">
        <v>12</v>
      </c>
      <c r="AH13" s="589" t="s">
        <v>357</v>
      </c>
      <c r="AI13" s="567">
        <v>576000</v>
      </c>
      <c r="AJ13" s="56"/>
      <c r="AK13" s="590" t="s">
        <v>74</v>
      </c>
      <c r="AL13" s="591" t="s">
        <v>552</v>
      </c>
      <c r="AM13" s="592"/>
      <c r="AN13" s="592"/>
      <c r="AO13" s="592"/>
      <c r="AP13" s="592"/>
      <c r="AQ13" s="592"/>
      <c r="AR13" s="592"/>
      <c r="AS13" s="592"/>
      <c r="AT13" s="592"/>
      <c r="AU13" s="593"/>
    </row>
    <row r="14" spans="1:47" ht="48" customHeight="1" thickBot="1">
      <c r="A14" s="551">
        <v>3</v>
      </c>
      <c r="B14" s="552">
        <v>4</v>
      </c>
      <c r="C14" s="553">
        <v>7</v>
      </c>
      <c r="D14" s="554">
        <v>9</v>
      </c>
      <c r="E14" s="554">
        <v>0</v>
      </c>
      <c r="F14" s="554">
        <v>4</v>
      </c>
      <c r="G14" s="554">
        <v>0</v>
      </c>
      <c r="H14" s="554">
        <v>0</v>
      </c>
      <c r="I14" s="554">
        <v>8</v>
      </c>
      <c r="J14" s="554">
        <v>8</v>
      </c>
      <c r="K14" s="555">
        <v>8</v>
      </c>
      <c r="L14" s="556" t="s">
        <v>533</v>
      </c>
      <c r="M14" s="556" t="s">
        <v>543</v>
      </c>
      <c r="N14" s="556" t="s">
        <v>533</v>
      </c>
      <c r="O14" s="551" t="s">
        <v>545</v>
      </c>
      <c r="P14" s="557" t="s">
        <v>546</v>
      </c>
      <c r="Q14" s="558">
        <v>1000</v>
      </c>
      <c r="R14" s="583">
        <v>10</v>
      </c>
      <c r="S14" s="584" t="s">
        <v>353</v>
      </c>
      <c r="T14" s="585" t="s">
        <v>375</v>
      </c>
      <c r="U14" s="586">
        <v>1.2E-2</v>
      </c>
      <c r="V14" s="587" t="s">
        <v>377</v>
      </c>
      <c r="W14" s="146" t="s">
        <v>118</v>
      </c>
      <c r="X14" s="588">
        <v>5</v>
      </c>
      <c r="Y14" s="147" t="s">
        <v>358</v>
      </c>
      <c r="Z14" s="588">
        <v>4</v>
      </c>
      <c r="AA14" s="293" t="s">
        <v>355</v>
      </c>
      <c r="AB14" s="588">
        <v>6</v>
      </c>
      <c r="AC14" s="147" t="s">
        <v>358</v>
      </c>
      <c r="AD14" s="588">
        <v>3</v>
      </c>
      <c r="AE14" s="147" t="s">
        <v>356</v>
      </c>
      <c r="AF14" s="565" t="s">
        <v>192</v>
      </c>
      <c r="AG14" s="566">
        <v>12</v>
      </c>
      <c r="AH14" s="589" t="s">
        <v>357</v>
      </c>
      <c r="AI14" s="567">
        <v>1440</v>
      </c>
      <c r="AJ14" s="56"/>
      <c r="AK14" s="590" t="s">
        <v>74</v>
      </c>
      <c r="AL14" s="591" t="s">
        <v>552</v>
      </c>
      <c r="AM14" s="592"/>
      <c r="AN14" s="592"/>
      <c r="AO14" s="592"/>
      <c r="AP14" s="592"/>
      <c r="AQ14" s="592"/>
      <c r="AR14" s="592"/>
      <c r="AS14" s="592"/>
      <c r="AT14" s="592"/>
      <c r="AU14" s="593"/>
    </row>
    <row r="15" spans="1:47" ht="48" customHeight="1" thickBot="1">
      <c r="A15" s="551">
        <v>4</v>
      </c>
      <c r="B15" s="552">
        <v>4</v>
      </c>
      <c r="C15" s="553">
        <v>7</v>
      </c>
      <c r="D15" s="554">
        <v>7</v>
      </c>
      <c r="E15" s="554">
        <v>0</v>
      </c>
      <c r="F15" s="554">
        <v>3</v>
      </c>
      <c r="G15" s="554">
        <v>0</v>
      </c>
      <c r="H15" s="554">
        <v>0</v>
      </c>
      <c r="I15" s="554">
        <v>6</v>
      </c>
      <c r="J15" s="554">
        <v>6</v>
      </c>
      <c r="K15" s="555">
        <v>6</v>
      </c>
      <c r="L15" s="556" t="s">
        <v>543</v>
      </c>
      <c r="M15" s="556" t="s">
        <v>543</v>
      </c>
      <c r="N15" s="556" t="s">
        <v>547</v>
      </c>
      <c r="O15" s="551" t="s">
        <v>548</v>
      </c>
      <c r="P15" s="557" t="s">
        <v>58</v>
      </c>
      <c r="Q15" s="558">
        <v>200000</v>
      </c>
      <c r="R15" s="583">
        <v>10</v>
      </c>
      <c r="S15" s="584" t="s">
        <v>353</v>
      </c>
      <c r="T15" s="585" t="s">
        <v>378</v>
      </c>
      <c r="U15" s="586">
        <v>4.2000000000000003E-2</v>
      </c>
      <c r="V15" s="587"/>
      <c r="W15" s="146" t="s">
        <v>118</v>
      </c>
      <c r="X15" s="588">
        <v>5</v>
      </c>
      <c r="Y15" s="147" t="s">
        <v>358</v>
      </c>
      <c r="Z15" s="588">
        <v>4</v>
      </c>
      <c r="AA15" s="293" t="s">
        <v>355</v>
      </c>
      <c r="AB15" s="588">
        <v>6</v>
      </c>
      <c r="AC15" s="147" t="s">
        <v>358</v>
      </c>
      <c r="AD15" s="588">
        <v>3</v>
      </c>
      <c r="AE15" s="147" t="s">
        <v>356</v>
      </c>
      <c r="AF15" s="565" t="s">
        <v>192</v>
      </c>
      <c r="AG15" s="566">
        <v>12</v>
      </c>
      <c r="AH15" s="589" t="s">
        <v>357</v>
      </c>
      <c r="AI15" s="567">
        <v>1008000</v>
      </c>
      <c r="AJ15" s="56"/>
      <c r="AK15" s="590" t="s">
        <v>74</v>
      </c>
      <c r="AL15" s="591" t="s">
        <v>552</v>
      </c>
      <c r="AM15" s="592"/>
      <c r="AN15" s="592"/>
      <c r="AO15" s="592"/>
      <c r="AP15" s="592"/>
      <c r="AQ15" s="592"/>
      <c r="AR15" s="592"/>
      <c r="AS15" s="592"/>
      <c r="AT15" s="592"/>
      <c r="AU15" s="593"/>
    </row>
    <row r="16" spans="1:47" ht="48" customHeight="1" thickBot="1">
      <c r="A16" s="551">
        <v>5</v>
      </c>
      <c r="B16" s="552">
        <v>4</v>
      </c>
      <c r="C16" s="553">
        <v>7</v>
      </c>
      <c r="D16" s="554">
        <v>7</v>
      </c>
      <c r="E16" s="554">
        <v>0</v>
      </c>
      <c r="F16" s="554">
        <v>3</v>
      </c>
      <c r="G16" s="554">
        <v>0</v>
      </c>
      <c r="H16" s="554">
        <v>0</v>
      </c>
      <c r="I16" s="554">
        <v>6</v>
      </c>
      <c r="J16" s="554">
        <v>6</v>
      </c>
      <c r="K16" s="555">
        <v>6</v>
      </c>
      <c r="L16" s="556" t="s">
        <v>547</v>
      </c>
      <c r="M16" s="556" t="s">
        <v>543</v>
      </c>
      <c r="N16" s="556" t="s">
        <v>547</v>
      </c>
      <c r="O16" s="551" t="s">
        <v>548</v>
      </c>
      <c r="P16" s="557" t="s">
        <v>549</v>
      </c>
      <c r="Q16" s="558">
        <v>1000</v>
      </c>
      <c r="R16" s="583">
        <v>10</v>
      </c>
      <c r="S16" s="584" t="s">
        <v>353</v>
      </c>
      <c r="T16" s="585" t="s">
        <v>378</v>
      </c>
      <c r="U16" s="586">
        <v>4.2000000000000003E-2</v>
      </c>
      <c r="V16" s="587"/>
      <c r="W16" s="146" t="s">
        <v>118</v>
      </c>
      <c r="X16" s="588">
        <v>5</v>
      </c>
      <c r="Y16" s="147" t="s">
        <v>358</v>
      </c>
      <c r="Z16" s="588">
        <v>4</v>
      </c>
      <c r="AA16" s="293" t="s">
        <v>355</v>
      </c>
      <c r="AB16" s="588">
        <v>6</v>
      </c>
      <c r="AC16" s="147" t="s">
        <v>358</v>
      </c>
      <c r="AD16" s="588">
        <v>3</v>
      </c>
      <c r="AE16" s="147" t="s">
        <v>356</v>
      </c>
      <c r="AF16" s="565" t="s">
        <v>192</v>
      </c>
      <c r="AG16" s="566">
        <v>12</v>
      </c>
      <c r="AH16" s="589" t="s">
        <v>357</v>
      </c>
      <c r="AI16" s="567">
        <v>5040</v>
      </c>
      <c r="AJ16" s="56"/>
      <c r="AK16" s="590" t="s">
        <v>74</v>
      </c>
      <c r="AL16" s="591" t="s">
        <v>552</v>
      </c>
      <c r="AM16" s="592"/>
      <c r="AN16" s="592"/>
      <c r="AO16" s="592"/>
      <c r="AP16" s="592"/>
      <c r="AQ16" s="592"/>
      <c r="AR16" s="592"/>
      <c r="AS16" s="592"/>
      <c r="AT16" s="592"/>
      <c r="AU16" s="593"/>
    </row>
    <row r="17" spans="1:47" ht="48" customHeight="1" thickBot="1">
      <c r="A17" s="551">
        <v>6</v>
      </c>
      <c r="B17" s="552">
        <v>4</v>
      </c>
      <c r="C17" s="553">
        <v>7</v>
      </c>
      <c r="D17" s="554">
        <v>7</v>
      </c>
      <c r="E17" s="554">
        <v>0</v>
      </c>
      <c r="F17" s="554">
        <v>3</v>
      </c>
      <c r="G17" s="554">
        <v>0</v>
      </c>
      <c r="H17" s="554">
        <v>0</v>
      </c>
      <c r="I17" s="554">
        <v>6</v>
      </c>
      <c r="J17" s="554">
        <v>6</v>
      </c>
      <c r="K17" s="555">
        <v>6</v>
      </c>
      <c r="L17" s="556" t="s">
        <v>533</v>
      </c>
      <c r="M17" s="556" t="s">
        <v>543</v>
      </c>
      <c r="N17" s="556" t="s">
        <v>547</v>
      </c>
      <c r="O17" s="551" t="s">
        <v>548</v>
      </c>
      <c r="P17" s="557" t="s">
        <v>549</v>
      </c>
      <c r="Q17" s="558" t="s">
        <v>553</v>
      </c>
      <c r="R17" s="583">
        <v>10</v>
      </c>
      <c r="S17" s="584" t="s">
        <v>353</v>
      </c>
      <c r="T17" s="585" t="s">
        <v>378</v>
      </c>
      <c r="U17" s="586">
        <v>4.2000000000000003E-2</v>
      </c>
      <c r="V17" s="587"/>
      <c r="W17" s="146" t="s">
        <v>216</v>
      </c>
      <c r="X17" s="588">
        <v>5</v>
      </c>
      <c r="Y17" s="147" t="s">
        <v>358</v>
      </c>
      <c r="Z17" s="588">
        <v>4</v>
      </c>
      <c r="AA17" s="293" t="s">
        <v>355</v>
      </c>
      <c r="AB17" s="588">
        <v>6</v>
      </c>
      <c r="AC17" s="147" t="s">
        <v>358</v>
      </c>
      <c r="AD17" s="588">
        <v>3</v>
      </c>
      <c r="AE17" s="147" t="s">
        <v>360</v>
      </c>
      <c r="AF17" s="565" t="s">
        <v>156</v>
      </c>
      <c r="AG17" s="566">
        <v>12</v>
      </c>
      <c r="AH17" s="589" t="s">
        <v>361</v>
      </c>
      <c r="AI17" s="567" t="s">
        <v>552</v>
      </c>
      <c r="AJ17" s="56"/>
      <c r="AK17" s="590" t="s">
        <v>74</v>
      </c>
      <c r="AL17" s="591" t="s">
        <v>552</v>
      </c>
      <c r="AM17" s="592"/>
      <c r="AN17" s="592"/>
      <c r="AO17" s="592"/>
      <c r="AP17" s="592"/>
      <c r="AQ17" s="592"/>
      <c r="AR17" s="592"/>
      <c r="AS17" s="592"/>
      <c r="AT17" s="592"/>
      <c r="AU17" s="593"/>
    </row>
    <row r="18" spans="1:47" ht="48" customHeight="1" thickBot="1">
      <c r="A18" s="551">
        <v>7</v>
      </c>
      <c r="B18" s="552">
        <v>4</v>
      </c>
      <c r="C18" s="553">
        <v>7</v>
      </c>
      <c r="D18" s="554">
        <v>7</v>
      </c>
      <c r="E18" s="554">
        <v>0</v>
      </c>
      <c r="F18" s="554">
        <v>4</v>
      </c>
      <c r="G18" s="554">
        <v>0</v>
      </c>
      <c r="H18" s="554">
        <v>0</v>
      </c>
      <c r="I18" s="554">
        <v>7</v>
      </c>
      <c r="J18" s="554">
        <v>7</v>
      </c>
      <c r="K18" s="555">
        <v>7</v>
      </c>
      <c r="L18" s="556" t="s">
        <v>543</v>
      </c>
      <c r="M18" s="556" t="s">
        <v>543</v>
      </c>
      <c r="N18" s="556" t="s">
        <v>533</v>
      </c>
      <c r="O18" s="551" t="s">
        <v>550</v>
      </c>
      <c r="P18" s="557" t="s">
        <v>61</v>
      </c>
      <c r="Q18" s="558">
        <v>500000</v>
      </c>
      <c r="R18" s="583">
        <v>10</v>
      </c>
      <c r="S18" s="584" t="s">
        <v>353</v>
      </c>
      <c r="T18" s="585" t="s">
        <v>378</v>
      </c>
      <c r="U18" s="586">
        <v>0.01</v>
      </c>
      <c r="V18" s="587"/>
      <c r="W18" s="146" t="s">
        <v>216</v>
      </c>
      <c r="X18" s="588">
        <v>5</v>
      </c>
      <c r="Y18" s="147" t="s">
        <v>358</v>
      </c>
      <c r="Z18" s="588">
        <v>4</v>
      </c>
      <c r="AA18" s="293" t="s">
        <v>355</v>
      </c>
      <c r="AB18" s="588">
        <v>6</v>
      </c>
      <c r="AC18" s="147" t="s">
        <v>358</v>
      </c>
      <c r="AD18" s="588">
        <v>3</v>
      </c>
      <c r="AE18" s="147" t="s">
        <v>360</v>
      </c>
      <c r="AF18" s="565" t="s">
        <v>156</v>
      </c>
      <c r="AG18" s="566">
        <v>12</v>
      </c>
      <c r="AH18" s="589" t="s">
        <v>361</v>
      </c>
      <c r="AI18" s="567">
        <v>600000</v>
      </c>
      <c r="AJ18" s="56"/>
      <c r="AK18" s="590" t="s">
        <v>74</v>
      </c>
      <c r="AL18" s="591" t="s">
        <v>552</v>
      </c>
      <c r="AM18" s="592"/>
      <c r="AN18" s="592"/>
      <c r="AO18" s="592"/>
      <c r="AP18" s="592"/>
      <c r="AQ18" s="592"/>
      <c r="AR18" s="592"/>
      <c r="AS18" s="592"/>
      <c r="AT18" s="592"/>
      <c r="AU18" s="593"/>
    </row>
    <row r="19" spans="1:47" ht="48" customHeight="1" thickBot="1">
      <c r="A19" s="551">
        <v>8</v>
      </c>
      <c r="B19" s="552">
        <v>4</v>
      </c>
      <c r="C19" s="553">
        <v>7</v>
      </c>
      <c r="D19" s="554">
        <v>7</v>
      </c>
      <c r="E19" s="554">
        <v>0</v>
      </c>
      <c r="F19" s="554">
        <v>4</v>
      </c>
      <c r="G19" s="554">
        <v>0</v>
      </c>
      <c r="H19" s="554">
        <v>0</v>
      </c>
      <c r="I19" s="554">
        <v>7</v>
      </c>
      <c r="J19" s="554">
        <v>7</v>
      </c>
      <c r="K19" s="555">
        <v>7</v>
      </c>
      <c r="L19" s="556" t="s">
        <v>533</v>
      </c>
      <c r="M19" s="556" t="s">
        <v>543</v>
      </c>
      <c r="N19" s="556" t="s">
        <v>533</v>
      </c>
      <c r="O19" s="551" t="s">
        <v>550</v>
      </c>
      <c r="P19" s="557" t="s">
        <v>546</v>
      </c>
      <c r="Q19" s="558">
        <v>8000</v>
      </c>
      <c r="R19" s="583">
        <v>10</v>
      </c>
      <c r="S19" s="584" t="s">
        <v>353</v>
      </c>
      <c r="T19" s="585" t="s">
        <v>378</v>
      </c>
      <c r="U19" s="586">
        <v>0.01</v>
      </c>
      <c r="V19" s="587"/>
      <c r="W19" s="146" t="s">
        <v>216</v>
      </c>
      <c r="X19" s="588">
        <v>5</v>
      </c>
      <c r="Y19" s="147" t="s">
        <v>358</v>
      </c>
      <c r="Z19" s="588">
        <v>4</v>
      </c>
      <c r="AA19" s="293" t="s">
        <v>355</v>
      </c>
      <c r="AB19" s="588">
        <v>6</v>
      </c>
      <c r="AC19" s="147" t="s">
        <v>358</v>
      </c>
      <c r="AD19" s="588">
        <v>3</v>
      </c>
      <c r="AE19" s="147" t="s">
        <v>360</v>
      </c>
      <c r="AF19" s="565" t="s">
        <v>156</v>
      </c>
      <c r="AG19" s="566">
        <v>12</v>
      </c>
      <c r="AH19" s="589" t="s">
        <v>361</v>
      </c>
      <c r="AI19" s="567">
        <v>9600</v>
      </c>
      <c r="AJ19" s="56"/>
      <c r="AK19" s="590" t="s">
        <v>74</v>
      </c>
      <c r="AL19" s="591" t="s">
        <v>552</v>
      </c>
      <c r="AM19" s="592"/>
      <c r="AN19" s="592"/>
      <c r="AO19" s="592"/>
      <c r="AP19" s="592"/>
      <c r="AQ19" s="592"/>
      <c r="AR19" s="592"/>
      <c r="AS19" s="592"/>
      <c r="AT19" s="592"/>
      <c r="AU19" s="593"/>
    </row>
    <row r="20" spans="1:47" ht="48" customHeight="1" thickBot="1">
      <c r="A20" s="551">
        <v>9</v>
      </c>
      <c r="B20" s="552">
        <v>4</v>
      </c>
      <c r="C20" s="553">
        <v>7</v>
      </c>
      <c r="D20" s="554">
        <v>7</v>
      </c>
      <c r="E20" s="554">
        <v>0</v>
      </c>
      <c r="F20" s="554">
        <v>4</v>
      </c>
      <c r="G20" s="554">
        <v>0</v>
      </c>
      <c r="H20" s="554">
        <v>0</v>
      </c>
      <c r="I20" s="554">
        <v>7</v>
      </c>
      <c r="J20" s="554">
        <v>7</v>
      </c>
      <c r="K20" s="555">
        <v>7</v>
      </c>
      <c r="L20" s="556" t="s">
        <v>547</v>
      </c>
      <c r="M20" s="556" t="s">
        <v>543</v>
      </c>
      <c r="N20" s="556" t="s">
        <v>533</v>
      </c>
      <c r="O20" s="551" t="s">
        <v>550</v>
      </c>
      <c r="P20" s="557" t="s">
        <v>546</v>
      </c>
      <c r="Q20" s="558" t="s">
        <v>554</v>
      </c>
      <c r="R20" s="583">
        <v>10</v>
      </c>
      <c r="S20" s="584" t="s">
        <v>353</v>
      </c>
      <c r="T20" s="585" t="s">
        <v>378</v>
      </c>
      <c r="U20" s="586">
        <v>0.01</v>
      </c>
      <c r="V20" s="587"/>
      <c r="W20" s="146" t="s">
        <v>216</v>
      </c>
      <c r="X20" s="588">
        <v>5</v>
      </c>
      <c r="Y20" s="147" t="s">
        <v>358</v>
      </c>
      <c r="Z20" s="588">
        <v>4</v>
      </c>
      <c r="AA20" s="293" t="s">
        <v>355</v>
      </c>
      <c r="AB20" s="588">
        <v>6</v>
      </c>
      <c r="AC20" s="147" t="s">
        <v>358</v>
      </c>
      <c r="AD20" s="588">
        <v>3</v>
      </c>
      <c r="AE20" s="147" t="s">
        <v>360</v>
      </c>
      <c r="AF20" s="565" t="s">
        <v>156</v>
      </c>
      <c r="AG20" s="566">
        <v>12</v>
      </c>
      <c r="AH20" s="589" t="s">
        <v>361</v>
      </c>
      <c r="AI20" s="567" t="s">
        <v>552</v>
      </c>
      <c r="AJ20" s="56"/>
      <c r="AK20" s="590" t="s">
        <v>74</v>
      </c>
      <c r="AL20" s="591" t="s">
        <v>552</v>
      </c>
      <c r="AM20" s="592"/>
      <c r="AN20" s="592"/>
      <c r="AO20" s="592"/>
      <c r="AP20" s="592"/>
      <c r="AQ20" s="592"/>
      <c r="AR20" s="592"/>
      <c r="AS20" s="592"/>
      <c r="AT20" s="592"/>
      <c r="AU20" s="593"/>
    </row>
    <row r="21" spans="1:47" ht="48" customHeight="1" thickBot="1">
      <c r="A21" s="551">
        <v>10</v>
      </c>
      <c r="B21" s="552">
        <v>4</v>
      </c>
      <c r="C21" s="553">
        <v>7</v>
      </c>
      <c r="D21" s="554">
        <v>7</v>
      </c>
      <c r="E21" s="554">
        <v>0</v>
      </c>
      <c r="F21" s="554">
        <v>4</v>
      </c>
      <c r="G21" s="554">
        <v>0</v>
      </c>
      <c r="H21" s="554">
        <v>0</v>
      </c>
      <c r="I21" s="554">
        <v>7</v>
      </c>
      <c r="J21" s="554">
        <v>7</v>
      </c>
      <c r="K21" s="555">
        <v>7</v>
      </c>
      <c r="L21" s="556" t="s">
        <v>551</v>
      </c>
      <c r="M21" s="556" t="s">
        <v>543</v>
      </c>
      <c r="N21" s="556" t="s">
        <v>533</v>
      </c>
      <c r="O21" s="551" t="s">
        <v>550</v>
      </c>
      <c r="P21" s="557" t="s">
        <v>546</v>
      </c>
      <c r="Q21" s="558" t="s">
        <v>554</v>
      </c>
      <c r="R21" s="583">
        <v>10</v>
      </c>
      <c r="S21" s="584" t="s">
        <v>353</v>
      </c>
      <c r="T21" s="585" t="s">
        <v>378</v>
      </c>
      <c r="U21" s="586">
        <v>0.01</v>
      </c>
      <c r="V21" s="587"/>
      <c r="W21" s="146" t="s">
        <v>216</v>
      </c>
      <c r="X21" s="588">
        <v>5</v>
      </c>
      <c r="Y21" s="147" t="s">
        <v>358</v>
      </c>
      <c r="Z21" s="588">
        <v>4</v>
      </c>
      <c r="AA21" s="293" t="s">
        <v>355</v>
      </c>
      <c r="AB21" s="588">
        <v>6</v>
      </c>
      <c r="AC21" s="147" t="s">
        <v>358</v>
      </c>
      <c r="AD21" s="588">
        <v>3</v>
      </c>
      <c r="AE21" s="147" t="s">
        <v>360</v>
      </c>
      <c r="AF21" s="565" t="s">
        <v>156</v>
      </c>
      <c r="AG21" s="566">
        <v>12</v>
      </c>
      <c r="AH21" s="589" t="s">
        <v>361</v>
      </c>
      <c r="AI21" s="567" t="s">
        <v>552</v>
      </c>
      <c r="AJ21" s="56"/>
      <c r="AK21" s="590" t="s">
        <v>74</v>
      </c>
      <c r="AL21" s="591" t="s">
        <v>552</v>
      </c>
      <c r="AM21" s="592"/>
      <c r="AN21" s="592"/>
      <c r="AO21" s="592"/>
      <c r="AP21" s="592"/>
      <c r="AQ21" s="592"/>
      <c r="AR21" s="592"/>
      <c r="AS21" s="592"/>
      <c r="AT21" s="592"/>
      <c r="AU21" s="593"/>
    </row>
    <row r="22" spans="1:47" ht="48" customHeight="1" thickBot="1">
      <c r="A22" s="551">
        <v>11</v>
      </c>
      <c r="B22" s="552" t="s">
        <v>552</v>
      </c>
      <c r="C22" s="553" t="s">
        <v>552</v>
      </c>
      <c r="D22" s="554" t="s">
        <v>552</v>
      </c>
      <c r="E22" s="554" t="s">
        <v>552</v>
      </c>
      <c r="F22" s="554" t="s">
        <v>552</v>
      </c>
      <c r="G22" s="554" t="s">
        <v>552</v>
      </c>
      <c r="H22" s="554" t="s">
        <v>552</v>
      </c>
      <c r="I22" s="554" t="s">
        <v>552</v>
      </c>
      <c r="J22" s="554" t="s">
        <v>552</v>
      </c>
      <c r="K22" s="555" t="s">
        <v>552</v>
      </c>
      <c r="L22" s="556" t="s">
        <v>552</v>
      </c>
      <c r="M22" s="556" t="s">
        <v>552</v>
      </c>
      <c r="N22" s="556" t="s">
        <v>552</v>
      </c>
      <c r="O22" s="551" t="s">
        <v>552</v>
      </c>
      <c r="P22" s="557" t="s">
        <v>552</v>
      </c>
      <c r="Q22" s="558" t="s">
        <v>552</v>
      </c>
      <c r="R22" s="583" t="s">
        <v>552</v>
      </c>
      <c r="S22" s="584"/>
      <c r="T22" s="585"/>
      <c r="U22" s="586" t="s">
        <v>552</v>
      </c>
      <c r="V22" s="587"/>
      <c r="W22" s="146" t="s">
        <v>216</v>
      </c>
      <c r="X22" s="588"/>
      <c r="Y22" s="147" t="s">
        <v>358</v>
      </c>
      <c r="Z22" s="588"/>
      <c r="AA22" s="293" t="s">
        <v>362</v>
      </c>
      <c r="AB22" s="588"/>
      <c r="AC22" s="147" t="s">
        <v>358</v>
      </c>
      <c r="AD22" s="588"/>
      <c r="AE22" s="147" t="s">
        <v>360</v>
      </c>
      <c r="AF22" s="565" t="s">
        <v>156</v>
      </c>
      <c r="AG22" s="566" t="s">
        <v>552</v>
      </c>
      <c r="AH22" s="589" t="s">
        <v>361</v>
      </c>
      <c r="AI22" s="567" t="s">
        <v>552</v>
      </c>
      <c r="AJ22" s="56"/>
      <c r="AK22" s="590" t="s">
        <v>74</v>
      </c>
      <c r="AL22" s="591" t="s">
        <v>552</v>
      </c>
      <c r="AM22" s="592"/>
      <c r="AN22" s="592"/>
      <c r="AO22" s="592"/>
      <c r="AP22" s="592"/>
      <c r="AQ22" s="592"/>
      <c r="AR22" s="592"/>
      <c r="AS22" s="592"/>
      <c r="AT22" s="592"/>
      <c r="AU22" s="593"/>
    </row>
    <row r="23" spans="1:47" ht="48" customHeight="1" thickBot="1">
      <c r="A23" s="551">
        <v>12</v>
      </c>
      <c r="B23" s="552" t="s">
        <v>552</v>
      </c>
      <c r="C23" s="553" t="s">
        <v>552</v>
      </c>
      <c r="D23" s="554" t="s">
        <v>552</v>
      </c>
      <c r="E23" s="554" t="s">
        <v>552</v>
      </c>
      <c r="F23" s="554" t="s">
        <v>552</v>
      </c>
      <c r="G23" s="554" t="s">
        <v>552</v>
      </c>
      <c r="H23" s="554" t="s">
        <v>552</v>
      </c>
      <c r="I23" s="554" t="s">
        <v>552</v>
      </c>
      <c r="J23" s="554" t="s">
        <v>552</v>
      </c>
      <c r="K23" s="555" t="s">
        <v>552</v>
      </c>
      <c r="L23" s="556" t="s">
        <v>552</v>
      </c>
      <c r="M23" s="556" t="s">
        <v>552</v>
      </c>
      <c r="N23" s="556" t="s">
        <v>552</v>
      </c>
      <c r="O23" s="551" t="s">
        <v>552</v>
      </c>
      <c r="P23" s="557" t="s">
        <v>552</v>
      </c>
      <c r="Q23" s="558" t="s">
        <v>552</v>
      </c>
      <c r="R23" s="583" t="s">
        <v>552</v>
      </c>
      <c r="S23" s="584"/>
      <c r="T23" s="585"/>
      <c r="U23" s="586" t="s">
        <v>552</v>
      </c>
      <c r="V23" s="587"/>
      <c r="W23" s="146" t="s">
        <v>216</v>
      </c>
      <c r="X23" s="588"/>
      <c r="Y23" s="147" t="s">
        <v>358</v>
      </c>
      <c r="Z23" s="588"/>
      <c r="AA23" s="293" t="s">
        <v>362</v>
      </c>
      <c r="AB23" s="588"/>
      <c r="AC23" s="147" t="s">
        <v>358</v>
      </c>
      <c r="AD23" s="588"/>
      <c r="AE23" s="147" t="s">
        <v>360</v>
      </c>
      <c r="AF23" s="565" t="s">
        <v>156</v>
      </c>
      <c r="AG23" s="566" t="s">
        <v>552</v>
      </c>
      <c r="AH23" s="589" t="s">
        <v>361</v>
      </c>
      <c r="AI23" s="567" t="s">
        <v>552</v>
      </c>
      <c r="AJ23" s="56"/>
      <c r="AK23" s="590" t="s">
        <v>74</v>
      </c>
      <c r="AL23" s="591" t="s">
        <v>552</v>
      </c>
      <c r="AM23" s="592"/>
      <c r="AN23" s="592"/>
      <c r="AO23" s="592"/>
      <c r="AP23" s="592"/>
      <c r="AQ23" s="592"/>
      <c r="AR23" s="592"/>
      <c r="AS23" s="592"/>
      <c r="AT23" s="592"/>
      <c r="AU23" s="593"/>
    </row>
    <row r="24" spans="1:47" ht="48" customHeight="1" thickBot="1">
      <c r="A24" s="551">
        <v>13</v>
      </c>
      <c r="B24" s="552" t="s">
        <v>552</v>
      </c>
      <c r="C24" s="553" t="s">
        <v>552</v>
      </c>
      <c r="D24" s="554" t="s">
        <v>552</v>
      </c>
      <c r="E24" s="554" t="s">
        <v>552</v>
      </c>
      <c r="F24" s="554" t="s">
        <v>552</v>
      </c>
      <c r="G24" s="554" t="s">
        <v>552</v>
      </c>
      <c r="H24" s="554" t="s">
        <v>552</v>
      </c>
      <c r="I24" s="554" t="s">
        <v>552</v>
      </c>
      <c r="J24" s="554" t="s">
        <v>552</v>
      </c>
      <c r="K24" s="555" t="s">
        <v>552</v>
      </c>
      <c r="L24" s="556" t="s">
        <v>552</v>
      </c>
      <c r="M24" s="556" t="s">
        <v>552</v>
      </c>
      <c r="N24" s="556" t="s">
        <v>552</v>
      </c>
      <c r="O24" s="551" t="s">
        <v>552</v>
      </c>
      <c r="P24" s="557" t="s">
        <v>552</v>
      </c>
      <c r="Q24" s="558" t="s">
        <v>552</v>
      </c>
      <c r="R24" s="583" t="s">
        <v>552</v>
      </c>
      <c r="S24" s="584"/>
      <c r="T24" s="585"/>
      <c r="U24" s="586" t="s">
        <v>552</v>
      </c>
      <c r="V24" s="587"/>
      <c r="W24" s="146" t="s">
        <v>216</v>
      </c>
      <c r="X24" s="588"/>
      <c r="Y24" s="147" t="s">
        <v>358</v>
      </c>
      <c r="Z24" s="588"/>
      <c r="AA24" s="293" t="s">
        <v>362</v>
      </c>
      <c r="AB24" s="588"/>
      <c r="AC24" s="147" t="s">
        <v>358</v>
      </c>
      <c r="AD24" s="588"/>
      <c r="AE24" s="147" t="s">
        <v>360</v>
      </c>
      <c r="AF24" s="565" t="s">
        <v>156</v>
      </c>
      <c r="AG24" s="566" t="s">
        <v>552</v>
      </c>
      <c r="AH24" s="589" t="s">
        <v>361</v>
      </c>
      <c r="AI24" s="567" t="s">
        <v>552</v>
      </c>
      <c r="AJ24" s="56"/>
      <c r="AK24" s="590" t="s">
        <v>74</v>
      </c>
      <c r="AL24" s="591" t="s">
        <v>552</v>
      </c>
      <c r="AM24" s="592"/>
      <c r="AN24" s="592"/>
      <c r="AO24" s="592"/>
      <c r="AP24" s="592"/>
      <c r="AQ24" s="592"/>
      <c r="AR24" s="592"/>
      <c r="AS24" s="592"/>
      <c r="AT24" s="592"/>
      <c r="AU24" s="593"/>
    </row>
    <row r="25" spans="1:47" ht="48" customHeight="1" thickBot="1">
      <c r="A25" s="551">
        <v>14</v>
      </c>
      <c r="B25" s="552" t="s">
        <v>552</v>
      </c>
      <c r="C25" s="553" t="s">
        <v>552</v>
      </c>
      <c r="D25" s="554" t="s">
        <v>552</v>
      </c>
      <c r="E25" s="554" t="s">
        <v>552</v>
      </c>
      <c r="F25" s="554" t="s">
        <v>552</v>
      </c>
      <c r="G25" s="554" t="s">
        <v>552</v>
      </c>
      <c r="H25" s="554" t="s">
        <v>552</v>
      </c>
      <c r="I25" s="554" t="s">
        <v>552</v>
      </c>
      <c r="J25" s="554" t="s">
        <v>552</v>
      </c>
      <c r="K25" s="555" t="s">
        <v>552</v>
      </c>
      <c r="L25" s="556" t="s">
        <v>552</v>
      </c>
      <c r="M25" s="556" t="s">
        <v>552</v>
      </c>
      <c r="N25" s="556" t="s">
        <v>552</v>
      </c>
      <c r="O25" s="551" t="s">
        <v>552</v>
      </c>
      <c r="P25" s="557" t="s">
        <v>552</v>
      </c>
      <c r="Q25" s="558" t="s">
        <v>552</v>
      </c>
      <c r="R25" s="583" t="s">
        <v>552</v>
      </c>
      <c r="S25" s="584"/>
      <c r="T25" s="585"/>
      <c r="U25" s="586" t="s">
        <v>552</v>
      </c>
      <c r="V25" s="587"/>
      <c r="W25" s="146" t="s">
        <v>216</v>
      </c>
      <c r="X25" s="588"/>
      <c r="Y25" s="147" t="s">
        <v>358</v>
      </c>
      <c r="Z25" s="588"/>
      <c r="AA25" s="293" t="s">
        <v>362</v>
      </c>
      <c r="AB25" s="588"/>
      <c r="AC25" s="147" t="s">
        <v>358</v>
      </c>
      <c r="AD25" s="588"/>
      <c r="AE25" s="147" t="s">
        <v>360</v>
      </c>
      <c r="AF25" s="565" t="s">
        <v>156</v>
      </c>
      <c r="AG25" s="566" t="s">
        <v>552</v>
      </c>
      <c r="AH25" s="589" t="s">
        <v>361</v>
      </c>
      <c r="AI25" s="567" t="s">
        <v>552</v>
      </c>
      <c r="AJ25" s="56"/>
      <c r="AK25" s="590" t="s">
        <v>74</v>
      </c>
      <c r="AL25" s="591" t="s">
        <v>552</v>
      </c>
      <c r="AM25" s="592"/>
      <c r="AN25" s="592"/>
      <c r="AO25" s="592"/>
      <c r="AP25" s="592"/>
      <c r="AQ25" s="592"/>
      <c r="AR25" s="592"/>
      <c r="AS25" s="592"/>
      <c r="AT25" s="592"/>
      <c r="AU25" s="593"/>
    </row>
    <row r="26" spans="1:47" ht="48" customHeight="1"/>
    <row r="27" spans="1:47" ht="48" customHeight="1"/>
    <row r="28" spans="1:47" ht="48" customHeight="1"/>
  </sheetData>
  <sheetProtection algorithmName="SHA-512" hashValue="y3KG72z3UpTA+ErUH+i90ZpL2ZSQm8cSfQx62xXkWqu4YjtOjrgt2ShKgKnpveF9D/63aXQ3D8s4PjSQ2RPDrw==" saltValue="G9Ht8jUO2CQpy5npSXyd7w==" spinCount="100000" sheet="1" formatCells="0" formatColumns="0" formatRows="0" insertRows="0" deleteRows="0" autoFilter="0"/>
  <autoFilter ref="L11:AI11"/>
  <mergeCells count="18">
    <mergeCell ref="A3:C3"/>
    <mergeCell ref="D3:O3"/>
    <mergeCell ref="A7:A10"/>
    <mergeCell ref="B7:K10"/>
    <mergeCell ref="L7:L10"/>
    <mergeCell ref="M7:N9"/>
    <mergeCell ref="O7:O10"/>
    <mergeCell ref="AI9:AI10"/>
    <mergeCell ref="P7:P10"/>
    <mergeCell ref="Q7:Q10"/>
    <mergeCell ref="R7:R10"/>
    <mergeCell ref="T8:U8"/>
    <mergeCell ref="W8:AH8"/>
    <mergeCell ref="S9:S10"/>
    <mergeCell ref="T9:T10"/>
    <mergeCell ref="U9:U10"/>
    <mergeCell ref="V9:V10"/>
    <mergeCell ref="W9:AH10"/>
  </mergeCells>
  <phoneticPr fontId="6"/>
  <dataValidations count="3">
    <dataValidation imeMode="halfAlpha" allowBlank="1" showInputMessage="1" showErrorMessage="1" sqref="B12:R25 AD12:AD25 X12:X25 AB12:AB25 Z12:Z25"/>
    <dataValidation type="list" allowBlank="1" showInputMessage="1" showErrorMessage="1" sqref="T12:T25">
      <formula1>"特定加算Ⅰ,特定加算Ⅱ"</formula1>
    </dataValidation>
    <dataValidation type="list" allowBlank="1" showInputMessage="1" showErrorMessage="1" sqref="S12:S25">
      <formula1>"新規,継続,区分変更"</formula1>
    </dataValidation>
  </dataValidations>
  <pageMargins left="0.39370078740157483" right="0.39370078740157483" top="0.6692913385826772" bottom="0.62992125984251968" header="0.31496062992125984" footer="0.35433070866141736"/>
  <pageSetup paperSize="8" scale="4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E66A49FB-BA86-48D9-8D0C-4BF75A518BD1}">
            <xm:f>'C:\■06KOUREI-NAS（データ移行完了）\■03管理給付係\☆ＣＭ管理\5集団指導\Ｒ4地密\[別紙様式2.xlsx]別紙様式2-1 計画書_総括表'!#REF!="×"</xm:f>
            <x14:dxf>
              <fill>
                <patternFill>
                  <bgColor theme="0" tint="-0.24994659260841701"/>
                </patternFill>
              </fill>
            </x14:dxf>
          </x14:cfRule>
          <xm:sqref>A1:AI25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OFFSET([6]【参考】数式用!#REF!,MATCH(P12,[6]【参考】数式用!#REF!,0),9,1,4)</xm:f>
          </x14:formula1>
          <xm:sqref>V12:V25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sheetPr>
  <dimension ref="A1:AL25"/>
  <sheetViews>
    <sheetView view="pageBreakPreview" topLeftCell="A4" zoomScale="55" zoomScaleNormal="85" zoomScaleSheetLayoutView="55" zoomScalePageLayoutView="70" workbookViewId="0">
      <selection activeCell="P11" sqref="P11"/>
    </sheetView>
  </sheetViews>
  <sheetFormatPr defaultColWidth="2.5" defaultRowHeight="13.5"/>
  <cols>
    <col min="1" max="1" width="5.625" style="57" customWidth="1"/>
    <col min="2" max="11" width="2.625" style="57" customWidth="1"/>
    <col min="12" max="12" width="12.5" style="57" customWidth="1"/>
    <col min="13" max="13" width="11.75" style="57" customWidth="1"/>
    <col min="14" max="14" width="15.875" style="57" customWidth="1"/>
    <col min="15" max="15" width="31.25" style="57" customWidth="1"/>
    <col min="16" max="16" width="31.375" style="57" customWidth="1"/>
    <col min="17" max="18" width="11.625" style="57" customWidth="1"/>
    <col min="19" max="19" width="9.625" style="57" customWidth="1"/>
    <col min="20" max="20" width="13.625" style="57" customWidth="1"/>
    <col min="21" max="21" width="6.75" style="57" customWidth="1"/>
    <col min="22" max="22" width="4.75" style="57" customWidth="1"/>
    <col min="23" max="23" width="3.625" style="57" customWidth="1"/>
    <col min="24" max="24" width="3.125" style="57" customWidth="1"/>
    <col min="25" max="25" width="3.625" style="57" customWidth="1"/>
    <col min="26" max="26" width="8" style="57" customWidth="1"/>
    <col min="27" max="27" width="3.625" style="57" customWidth="1"/>
    <col min="28" max="28" width="3.125" style="57" customWidth="1"/>
    <col min="29" max="29" width="3.625" style="57" customWidth="1"/>
    <col min="30" max="30" width="3.125" style="57" customWidth="1"/>
    <col min="31" max="31" width="2.5" style="57" customWidth="1"/>
    <col min="32" max="32" width="3.5" style="57" customWidth="1"/>
    <col min="33" max="33" width="5.875" style="57" customWidth="1"/>
    <col min="34" max="34" width="16.375" style="57" customWidth="1"/>
    <col min="35" max="35" width="10.625" style="57" customWidth="1"/>
    <col min="36" max="36" width="11.375" style="57" customWidth="1"/>
    <col min="37" max="37" width="10.625" style="57" customWidth="1"/>
    <col min="38" max="38" width="11.375" style="57" customWidth="1"/>
    <col min="39" max="39" width="0.875" style="57" customWidth="1"/>
    <col min="40" max="40" width="10.75" style="57" customWidth="1"/>
    <col min="41" max="16384" width="2.5" style="57"/>
  </cols>
  <sheetData>
    <row r="1" spans="1:38" ht="30.75" customHeight="1">
      <c r="A1" s="519" t="s">
        <v>379</v>
      </c>
      <c r="B1" s="56"/>
      <c r="C1" s="56"/>
      <c r="D1" s="56"/>
      <c r="E1" s="56"/>
      <c r="F1" s="56"/>
      <c r="G1" s="60" t="s">
        <v>380</v>
      </c>
      <c r="M1" s="594"/>
      <c r="R1" s="595"/>
      <c r="S1" s="595"/>
      <c r="T1" s="595"/>
      <c r="U1" s="595"/>
      <c r="V1" s="595"/>
      <c r="W1" s="595"/>
      <c r="X1" s="595"/>
      <c r="Y1" s="595"/>
      <c r="Z1" s="595"/>
      <c r="AA1" s="595"/>
      <c r="AB1" s="595"/>
      <c r="AC1" s="595"/>
      <c r="AD1" s="595"/>
      <c r="AE1" s="595"/>
      <c r="AF1" s="595"/>
      <c r="AG1" s="595"/>
      <c r="AH1" s="595"/>
      <c r="AI1" s="595"/>
      <c r="AJ1" s="595"/>
      <c r="AK1" s="595"/>
      <c r="AL1" s="595"/>
    </row>
    <row r="2" spans="1:38" ht="30.75" customHeight="1" thickBot="1">
      <c r="B2" s="594"/>
      <c r="C2" s="594"/>
      <c r="D2" s="594"/>
      <c r="E2" s="594"/>
      <c r="F2" s="594"/>
      <c r="G2" s="594"/>
      <c r="H2" s="594"/>
      <c r="I2" s="594"/>
      <c r="J2" s="594"/>
      <c r="K2" s="594"/>
      <c r="L2" s="594"/>
      <c r="M2" s="594"/>
      <c r="N2" s="594"/>
      <c r="O2" s="594"/>
      <c r="P2" s="61" t="s">
        <v>179</v>
      </c>
      <c r="Q2" s="1528" t="s">
        <v>381</v>
      </c>
      <c r="R2" s="1528"/>
      <c r="S2" s="1528"/>
      <c r="T2" s="1528"/>
      <c r="U2" s="1528"/>
      <c r="V2" s="1528"/>
      <c r="W2" s="1528"/>
      <c r="X2" s="1528"/>
      <c r="Y2" s="1528"/>
      <c r="Z2" s="1528"/>
      <c r="AA2" s="1528"/>
      <c r="AB2" s="1528"/>
      <c r="AC2" s="1528"/>
      <c r="AD2" s="1528"/>
      <c r="AE2" s="1528"/>
      <c r="AF2" s="1528"/>
      <c r="AG2" s="1528"/>
      <c r="AH2" s="1528"/>
      <c r="AI2" s="1528"/>
      <c r="AJ2" s="1528"/>
      <c r="AK2" s="1528"/>
      <c r="AL2" s="595"/>
    </row>
    <row r="3" spans="1:38" ht="30.75" customHeight="1" thickBot="1">
      <c r="A3" s="1503" t="s">
        <v>12</v>
      </c>
      <c r="B3" s="1503"/>
      <c r="C3" s="1504"/>
      <c r="D3" s="1505" t="s">
        <v>534</v>
      </c>
      <c r="E3" s="1506"/>
      <c r="F3" s="1506"/>
      <c r="G3" s="1506"/>
      <c r="H3" s="1506"/>
      <c r="I3" s="1506"/>
      <c r="J3" s="1506"/>
      <c r="K3" s="1506"/>
      <c r="L3" s="1506"/>
      <c r="M3" s="1506"/>
      <c r="N3" s="1506"/>
      <c r="O3" s="1507"/>
      <c r="P3" s="521"/>
      <c r="Q3" s="1528"/>
      <c r="R3" s="1528"/>
      <c r="S3" s="1528"/>
      <c r="T3" s="1528"/>
      <c r="U3" s="1528"/>
      <c r="V3" s="1528"/>
      <c r="W3" s="1528"/>
      <c r="X3" s="1528"/>
      <c r="Y3" s="1528"/>
      <c r="Z3" s="1528"/>
      <c r="AA3" s="1528"/>
      <c r="AB3" s="1528"/>
      <c r="AC3" s="1528"/>
      <c r="AD3" s="1528"/>
      <c r="AE3" s="1528"/>
      <c r="AF3" s="1528"/>
      <c r="AG3" s="1528"/>
      <c r="AH3" s="1528"/>
      <c r="AI3" s="1528"/>
      <c r="AJ3" s="1528"/>
      <c r="AK3" s="1528"/>
      <c r="AL3" s="595"/>
    </row>
    <row r="4" spans="1:38" ht="30.75" customHeight="1" thickBot="1">
      <c r="A4" s="596"/>
      <c r="B4" s="596"/>
      <c r="C4" s="596"/>
      <c r="D4" s="597"/>
      <c r="E4" s="597"/>
      <c r="F4" s="597"/>
      <c r="G4" s="597"/>
      <c r="H4" s="597"/>
      <c r="I4" s="597"/>
      <c r="J4" s="597"/>
      <c r="K4" s="597"/>
      <c r="L4" s="597"/>
      <c r="M4" s="597"/>
      <c r="N4" s="597"/>
      <c r="O4" s="597"/>
      <c r="P4" s="524"/>
      <c r="Q4" s="1528"/>
      <c r="R4" s="1528"/>
      <c r="S4" s="1528"/>
      <c r="T4" s="1528"/>
      <c r="U4" s="1528"/>
      <c r="V4" s="1528"/>
      <c r="W4" s="1528"/>
      <c r="X4" s="1528"/>
      <c r="Y4" s="1528"/>
      <c r="Z4" s="1528"/>
      <c r="AA4" s="1528"/>
      <c r="AB4" s="1528"/>
      <c r="AC4" s="1528"/>
      <c r="AD4" s="1528"/>
      <c r="AE4" s="1528"/>
      <c r="AF4" s="1528"/>
      <c r="AG4" s="1528"/>
      <c r="AH4" s="1528"/>
      <c r="AI4" s="1528"/>
      <c r="AJ4" s="1528"/>
      <c r="AK4" s="1528"/>
      <c r="AL4" s="595"/>
    </row>
    <row r="5" spans="1:38" ht="30.75" customHeight="1" thickBot="1">
      <c r="A5" s="1463" t="s">
        <v>382</v>
      </c>
      <c r="B5" s="1464"/>
      <c r="C5" s="1464"/>
      <c r="D5" s="1464"/>
      <c r="E5" s="1464"/>
      <c r="F5" s="1464"/>
      <c r="G5" s="1464"/>
      <c r="H5" s="1464"/>
      <c r="I5" s="1464"/>
      <c r="J5" s="1464"/>
      <c r="K5" s="1464"/>
      <c r="L5" s="1464"/>
      <c r="M5" s="1464"/>
      <c r="N5" s="1464"/>
      <c r="O5" s="598">
        <v>2798760</v>
      </c>
      <c r="P5" s="599"/>
      <c r="Q5" s="1528"/>
      <c r="R5" s="1528"/>
      <c r="S5" s="1528"/>
      <c r="T5" s="1528"/>
      <c r="U5" s="1528"/>
      <c r="V5" s="1528"/>
      <c r="W5" s="1528"/>
      <c r="X5" s="1528"/>
      <c r="Y5" s="1528"/>
      <c r="Z5" s="1528"/>
      <c r="AA5" s="1528"/>
      <c r="AB5" s="1528"/>
      <c r="AC5" s="1528"/>
      <c r="AD5" s="1528"/>
      <c r="AE5" s="1528"/>
      <c r="AF5" s="1528"/>
      <c r="AG5" s="1528"/>
      <c r="AH5" s="1528"/>
      <c r="AI5" s="1528"/>
      <c r="AJ5" s="1528"/>
      <c r="AK5" s="1528"/>
      <c r="AL5" s="595"/>
    </row>
    <row r="6" spans="1:38" ht="30.75" customHeight="1" thickBot="1">
      <c r="R6" s="600"/>
      <c r="S6" s="600"/>
      <c r="T6" s="56"/>
      <c r="AH6" s="601"/>
      <c r="AI6" s="601"/>
      <c r="AJ6" s="601"/>
      <c r="AK6" s="601"/>
    </row>
    <row r="7" spans="1:38" ht="18" customHeight="1">
      <c r="A7" s="1508"/>
      <c r="B7" s="1510" t="s">
        <v>342</v>
      </c>
      <c r="C7" s="1511"/>
      <c r="D7" s="1511"/>
      <c r="E7" s="1511"/>
      <c r="F7" s="1511"/>
      <c r="G7" s="1511"/>
      <c r="H7" s="1511"/>
      <c r="I7" s="1511"/>
      <c r="J7" s="1511"/>
      <c r="K7" s="1512"/>
      <c r="L7" s="1491" t="s">
        <v>45</v>
      </c>
      <c r="M7" s="602"/>
      <c r="N7" s="603"/>
      <c r="O7" s="1516" t="s">
        <v>343</v>
      </c>
      <c r="P7" s="1489" t="s">
        <v>48</v>
      </c>
      <c r="Q7" s="1491" t="s">
        <v>383</v>
      </c>
      <c r="R7" s="1493" t="s">
        <v>344</v>
      </c>
      <c r="S7" s="1495" t="s">
        <v>345</v>
      </c>
      <c r="T7" s="1497" t="s">
        <v>384</v>
      </c>
      <c r="U7" s="1498"/>
      <c r="V7" s="1498"/>
      <c r="W7" s="1498"/>
      <c r="X7" s="1498"/>
      <c r="Y7" s="1498"/>
      <c r="Z7" s="1498"/>
      <c r="AA7" s="1498"/>
      <c r="AB7" s="1498"/>
      <c r="AC7" s="1498"/>
      <c r="AD7" s="1498"/>
      <c r="AE7" s="1498"/>
      <c r="AF7" s="1498"/>
      <c r="AG7" s="1498"/>
      <c r="AH7" s="1498"/>
      <c r="AI7" s="1498"/>
      <c r="AJ7" s="1498"/>
      <c r="AK7" s="1498"/>
      <c r="AL7" s="1499"/>
    </row>
    <row r="8" spans="1:38" ht="21.75" customHeight="1">
      <c r="A8" s="1509"/>
      <c r="B8" s="1513"/>
      <c r="C8" s="1514"/>
      <c r="D8" s="1514"/>
      <c r="E8" s="1514"/>
      <c r="F8" s="1514"/>
      <c r="G8" s="1514"/>
      <c r="H8" s="1514"/>
      <c r="I8" s="1514"/>
      <c r="J8" s="1514"/>
      <c r="K8" s="1515"/>
      <c r="L8" s="1492"/>
      <c r="M8" s="1518" t="s">
        <v>46</v>
      </c>
      <c r="N8" s="1519"/>
      <c r="O8" s="1517"/>
      <c r="P8" s="1490"/>
      <c r="Q8" s="1492"/>
      <c r="R8" s="1494"/>
      <c r="S8" s="1496"/>
      <c r="T8" s="1500" t="s">
        <v>369</v>
      </c>
      <c r="U8" s="1501" t="s">
        <v>385</v>
      </c>
      <c r="V8" s="1520" t="s">
        <v>386</v>
      </c>
      <c r="W8" s="1521"/>
      <c r="X8" s="1521"/>
      <c r="Y8" s="1521"/>
      <c r="Z8" s="1521"/>
      <c r="AA8" s="1521"/>
      <c r="AB8" s="1521"/>
      <c r="AC8" s="1521"/>
      <c r="AD8" s="1521"/>
      <c r="AE8" s="1521"/>
      <c r="AF8" s="1521"/>
      <c r="AG8" s="1522"/>
      <c r="AH8" s="1454" t="s">
        <v>387</v>
      </c>
      <c r="AI8" s="1524" t="s">
        <v>388</v>
      </c>
      <c r="AJ8" s="1524"/>
      <c r="AK8" s="1524"/>
      <c r="AL8" s="1525"/>
    </row>
    <row r="9" spans="1:38" ht="13.5" customHeight="1">
      <c r="A9" s="1509"/>
      <c r="B9" s="1513"/>
      <c r="C9" s="1514"/>
      <c r="D9" s="1514"/>
      <c r="E9" s="1514"/>
      <c r="F9" s="1514"/>
      <c r="G9" s="1514"/>
      <c r="H9" s="1514"/>
      <c r="I9" s="1514"/>
      <c r="J9" s="1514"/>
      <c r="K9" s="1515"/>
      <c r="L9" s="1492"/>
      <c r="M9" s="604"/>
      <c r="N9" s="605"/>
      <c r="O9" s="1517"/>
      <c r="P9" s="1490"/>
      <c r="Q9" s="1492"/>
      <c r="R9" s="1494"/>
      <c r="S9" s="1496"/>
      <c r="T9" s="1438"/>
      <c r="U9" s="1502"/>
      <c r="V9" s="1523"/>
      <c r="W9" s="1523"/>
      <c r="X9" s="1523"/>
      <c r="Y9" s="1523"/>
      <c r="Z9" s="1523"/>
      <c r="AA9" s="1523"/>
      <c r="AB9" s="1523"/>
      <c r="AC9" s="1523"/>
      <c r="AD9" s="1523"/>
      <c r="AE9" s="1523"/>
      <c r="AF9" s="1523"/>
      <c r="AG9" s="1519"/>
      <c r="AH9" s="1455"/>
      <c r="AI9" s="1526"/>
      <c r="AJ9" s="1527"/>
      <c r="AK9" s="606"/>
      <c r="AL9" s="607"/>
    </row>
    <row r="10" spans="1:38" ht="150" customHeight="1">
      <c r="A10" s="1509"/>
      <c r="B10" s="1513"/>
      <c r="C10" s="1514"/>
      <c r="D10" s="1514"/>
      <c r="E10" s="1514"/>
      <c r="F10" s="1514"/>
      <c r="G10" s="1514"/>
      <c r="H10" s="1514"/>
      <c r="I10" s="1514"/>
      <c r="J10" s="1514"/>
      <c r="K10" s="1515"/>
      <c r="L10" s="1492"/>
      <c r="M10" s="608" t="s">
        <v>51</v>
      </c>
      <c r="N10" s="608" t="s">
        <v>52</v>
      </c>
      <c r="O10" s="1517"/>
      <c r="P10" s="1490"/>
      <c r="Q10" s="1492"/>
      <c r="R10" s="1494"/>
      <c r="S10" s="1496"/>
      <c r="T10" s="1438"/>
      <c r="U10" s="1502"/>
      <c r="V10" s="1523"/>
      <c r="W10" s="1523"/>
      <c r="X10" s="1523"/>
      <c r="Y10" s="1523"/>
      <c r="Z10" s="1523"/>
      <c r="AA10" s="1523"/>
      <c r="AB10" s="1523"/>
      <c r="AC10" s="1523"/>
      <c r="AD10" s="1523"/>
      <c r="AE10" s="1523"/>
      <c r="AF10" s="1523"/>
      <c r="AG10" s="1519"/>
      <c r="AH10" s="1455"/>
      <c r="AI10" s="609" t="s">
        <v>389</v>
      </c>
      <c r="AJ10" s="610" t="s">
        <v>390</v>
      </c>
      <c r="AK10" s="606" t="s">
        <v>391</v>
      </c>
      <c r="AL10" s="611" t="s">
        <v>392</v>
      </c>
    </row>
    <row r="11" spans="1:38" ht="14.25">
      <c r="A11" s="612"/>
      <c r="B11" s="613"/>
      <c r="C11" s="614"/>
      <c r="D11" s="614"/>
      <c r="E11" s="614"/>
      <c r="F11" s="614"/>
      <c r="G11" s="614"/>
      <c r="H11" s="614"/>
      <c r="I11" s="614"/>
      <c r="J11" s="614"/>
      <c r="K11" s="605"/>
      <c r="L11" s="615"/>
      <c r="M11" s="615"/>
      <c r="N11" s="615"/>
      <c r="O11" s="616"/>
      <c r="P11" s="617"/>
      <c r="Q11" s="617"/>
      <c r="R11" s="618"/>
      <c r="S11" s="619"/>
      <c r="T11" s="533"/>
      <c r="U11" s="620"/>
      <c r="V11" s="621"/>
      <c r="W11" s="621"/>
      <c r="X11" s="621"/>
      <c r="Y11" s="621"/>
      <c r="Z11" s="621"/>
      <c r="AA11" s="621"/>
      <c r="AB11" s="621"/>
      <c r="AC11" s="621"/>
      <c r="AD11" s="621"/>
      <c r="AE11" s="621"/>
      <c r="AF11" s="621"/>
      <c r="AG11" s="621"/>
      <c r="AH11" s="618"/>
      <c r="AI11" s="622"/>
      <c r="AJ11" s="622"/>
      <c r="AK11" s="623"/>
      <c r="AL11" s="624"/>
    </row>
    <row r="12" spans="1:38" ht="43.5" customHeight="1">
      <c r="A12" s="625">
        <v>1</v>
      </c>
      <c r="B12" s="626">
        <v>4</v>
      </c>
      <c r="C12" s="627">
        <v>7</v>
      </c>
      <c r="D12" s="627">
        <v>9</v>
      </c>
      <c r="E12" s="627">
        <v>0</v>
      </c>
      <c r="F12" s="627">
        <v>4</v>
      </c>
      <c r="G12" s="627">
        <v>0</v>
      </c>
      <c r="H12" s="627">
        <v>0</v>
      </c>
      <c r="I12" s="627">
        <v>9</v>
      </c>
      <c r="J12" s="627">
        <v>9</v>
      </c>
      <c r="K12" s="628">
        <v>9</v>
      </c>
      <c r="L12" s="629" t="s">
        <v>533</v>
      </c>
      <c r="M12" s="629" t="s">
        <v>543</v>
      </c>
      <c r="N12" s="629" t="s">
        <v>533</v>
      </c>
      <c r="O12" s="625" t="s">
        <v>544</v>
      </c>
      <c r="P12" s="630" t="s">
        <v>54</v>
      </c>
      <c r="Q12" s="631" t="s">
        <v>354</v>
      </c>
      <c r="R12" s="558">
        <v>500000</v>
      </c>
      <c r="S12" s="559">
        <v>10</v>
      </c>
      <c r="T12" s="632" t="s">
        <v>393</v>
      </c>
      <c r="U12" s="633">
        <v>1.7000000000000001E-2</v>
      </c>
      <c r="V12" s="634" t="s">
        <v>118</v>
      </c>
      <c r="W12" s="635">
        <v>5</v>
      </c>
      <c r="X12" s="636" t="s">
        <v>119</v>
      </c>
      <c r="Y12" s="635">
        <v>4</v>
      </c>
      <c r="Z12" s="637" t="s">
        <v>355</v>
      </c>
      <c r="AA12" s="638">
        <v>6</v>
      </c>
      <c r="AB12" s="634" t="s">
        <v>119</v>
      </c>
      <c r="AC12" s="638">
        <v>3</v>
      </c>
      <c r="AD12" s="634" t="s">
        <v>356</v>
      </c>
      <c r="AE12" s="639" t="s">
        <v>192</v>
      </c>
      <c r="AF12" s="640">
        <v>12</v>
      </c>
      <c r="AG12" s="641" t="s">
        <v>357</v>
      </c>
      <c r="AH12" s="642">
        <v>1020000</v>
      </c>
      <c r="AI12" s="643">
        <v>612000</v>
      </c>
      <c r="AJ12" s="643">
        <v>410040</v>
      </c>
      <c r="AK12" s="644">
        <v>408040</v>
      </c>
      <c r="AL12" s="645">
        <v>273386.8</v>
      </c>
    </row>
    <row r="13" spans="1:38" ht="43.5" customHeight="1">
      <c r="A13" s="625">
        <v>2</v>
      </c>
      <c r="B13" s="626">
        <v>4</v>
      </c>
      <c r="C13" s="627">
        <v>7</v>
      </c>
      <c r="D13" s="627">
        <v>9</v>
      </c>
      <c r="E13" s="627">
        <v>0</v>
      </c>
      <c r="F13" s="627">
        <v>4</v>
      </c>
      <c r="G13" s="627">
        <v>0</v>
      </c>
      <c r="H13" s="627">
        <v>0</v>
      </c>
      <c r="I13" s="627">
        <v>8</v>
      </c>
      <c r="J13" s="627">
        <v>8</v>
      </c>
      <c r="K13" s="628">
        <v>8</v>
      </c>
      <c r="L13" s="629" t="s">
        <v>533</v>
      </c>
      <c r="M13" s="629" t="s">
        <v>543</v>
      </c>
      <c r="N13" s="629" t="s">
        <v>533</v>
      </c>
      <c r="O13" s="625" t="s">
        <v>545</v>
      </c>
      <c r="P13" s="630" t="s">
        <v>55</v>
      </c>
      <c r="Q13" s="631" t="s">
        <v>354</v>
      </c>
      <c r="R13" s="558">
        <v>400000</v>
      </c>
      <c r="S13" s="559">
        <v>10</v>
      </c>
      <c r="T13" s="632" t="s">
        <v>393</v>
      </c>
      <c r="U13" s="633">
        <v>1.0999999999999999E-2</v>
      </c>
      <c r="V13" s="634" t="s">
        <v>118</v>
      </c>
      <c r="W13" s="635">
        <v>5</v>
      </c>
      <c r="X13" s="636" t="s">
        <v>119</v>
      </c>
      <c r="Y13" s="635">
        <v>4</v>
      </c>
      <c r="Z13" s="637" t="s">
        <v>355</v>
      </c>
      <c r="AA13" s="638">
        <v>6</v>
      </c>
      <c r="AB13" s="634" t="s">
        <v>119</v>
      </c>
      <c r="AC13" s="638">
        <v>3</v>
      </c>
      <c r="AD13" s="634" t="s">
        <v>356</v>
      </c>
      <c r="AE13" s="639" t="s">
        <v>192</v>
      </c>
      <c r="AF13" s="640">
        <v>12</v>
      </c>
      <c r="AG13" s="641" t="s">
        <v>357</v>
      </c>
      <c r="AH13" s="642">
        <v>528000</v>
      </c>
      <c r="AI13" s="643">
        <v>316800</v>
      </c>
      <c r="AJ13" s="643">
        <v>212256</v>
      </c>
      <c r="AK13" s="644">
        <v>211240</v>
      </c>
      <c r="AL13" s="645">
        <v>141530.80000000002</v>
      </c>
    </row>
    <row r="14" spans="1:38" ht="43.5" customHeight="1">
      <c r="A14" s="625">
        <v>3</v>
      </c>
      <c r="B14" s="626">
        <v>4</v>
      </c>
      <c r="C14" s="627">
        <v>7</v>
      </c>
      <c r="D14" s="627">
        <v>9</v>
      </c>
      <c r="E14" s="627">
        <v>0</v>
      </c>
      <c r="F14" s="627">
        <v>4</v>
      </c>
      <c r="G14" s="627">
        <v>0</v>
      </c>
      <c r="H14" s="627">
        <v>0</v>
      </c>
      <c r="I14" s="627">
        <v>8</v>
      </c>
      <c r="J14" s="627">
        <v>8</v>
      </c>
      <c r="K14" s="628">
        <v>8</v>
      </c>
      <c r="L14" s="629" t="s">
        <v>533</v>
      </c>
      <c r="M14" s="629" t="s">
        <v>543</v>
      </c>
      <c r="N14" s="629" t="s">
        <v>533</v>
      </c>
      <c r="O14" s="625" t="s">
        <v>545</v>
      </c>
      <c r="P14" s="630" t="s">
        <v>546</v>
      </c>
      <c r="Q14" s="631" t="s">
        <v>354</v>
      </c>
      <c r="R14" s="558">
        <v>1000</v>
      </c>
      <c r="S14" s="559">
        <v>10</v>
      </c>
      <c r="T14" s="632" t="s">
        <v>393</v>
      </c>
      <c r="U14" s="633">
        <v>1.0999999999999999E-2</v>
      </c>
      <c r="V14" s="634" t="s">
        <v>118</v>
      </c>
      <c r="W14" s="635">
        <v>5</v>
      </c>
      <c r="X14" s="636" t="s">
        <v>119</v>
      </c>
      <c r="Y14" s="635">
        <v>4</v>
      </c>
      <c r="Z14" s="637" t="s">
        <v>355</v>
      </c>
      <c r="AA14" s="638">
        <v>6</v>
      </c>
      <c r="AB14" s="634" t="s">
        <v>119</v>
      </c>
      <c r="AC14" s="638">
        <v>3</v>
      </c>
      <c r="AD14" s="634" t="s">
        <v>356</v>
      </c>
      <c r="AE14" s="639" t="s">
        <v>192</v>
      </c>
      <c r="AF14" s="640">
        <v>12</v>
      </c>
      <c r="AG14" s="641" t="s">
        <v>357</v>
      </c>
      <c r="AH14" s="642">
        <v>1320</v>
      </c>
      <c r="AI14" s="643">
        <v>792</v>
      </c>
      <c r="AJ14" s="643">
        <v>530.64</v>
      </c>
      <c r="AK14" s="644">
        <v>548</v>
      </c>
      <c r="AL14" s="645">
        <v>367.16</v>
      </c>
    </row>
    <row r="15" spans="1:38" ht="43.5" customHeight="1">
      <c r="A15" s="625">
        <v>4</v>
      </c>
      <c r="B15" s="626">
        <v>4</v>
      </c>
      <c r="C15" s="627">
        <v>7</v>
      </c>
      <c r="D15" s="627">
        <v>7</v>
      </c>
      <c r="E15" s="627">
        <v>0</v>
      </c>
      <c r="F15" s="627">
        <v>3</v>
      </c>
      <c r="G15" s="627">
        <v>0</v>
      </c>
      <c r="H15" s="627">
        <v>0</v>
      </c>
      <c r="I15" s="627">
        <v>6</v>
      </c>
      <c r="J15" s="627">
        <v>6</v>
      </c>
      <c r="K15" s="628">
        <v>6</v>
      </c>
      <c r="L15" s="629" t="s">
        <v>543</v>
      </c>
      <c r="M15" s="629" t="s">
        <v>543</v>
      </c>
      <c r="N15" s="629" t="s">
        <v>547</v>
      </c>
      <c r="O15" s="625" t="s">
        <v>548</v>
      </c>
      <c r="P15" s="630" t="s">
        <v>58</v>
      </c>
      <c r="Q15" s="631" t="s">
        <v>359</v>
      </c>
      <c r="R15" s="558">
        <v>200000</v>
      </c>
      <c r="S15" s="559">
        <v>10</v>
      </c>
      <c r="T15" s="632" t="s">
        <v>393</v>
      </c>
      <c r="U15" s="633">
        <v>2.4E-2</v>
      </c>
      <c r="V15" s="634" t="s">
        <v>118</v>
      </c>
      <c r="W15" s="635">
        <v>5</v>
      </c>
      <c r="X15" s="636" t="s">
        <v>119</v>
      </c>
      <c r="Y15" s="635">
        <v>4</v>
      </c>
      <c r="Z15" s="637" t="s">
        <v>355</v>
      </c>
      <c r="AA15" s="638">
        <v>6</v>
      </c>
      <c r="AB15" s="634" t="s">
        <v>119</v>
      </c>
      <c r="AC15" s="638">
        <v>3</v>
      </c>
      <c r="AD15" s="634" t="s">
        <v>356</v>
      </c>
      <c r="AE15" s="639" t="s">
        <v>192</v>
      </c>
      <c r="AF15" s="640">
        <v>12</v>
      </c>
      <c r="AG15" s="641" t="s">
        <v>357</v>
      </c>
      <c r="AH15" s="642">
        <v>576000</v>
      </c>
      <c r="AI15" s="643">
        <v>345600</v>
      </c>
      <c r="AJ15" s="643">
        <v>231552</v>
      </c>
      <c r="AK15" s="644">
        <v>230440</v>
      </c>
      <c r="AL15" s="645">
        <v>154394.80000000002</v>
      </c>
    </row>
    <row r="16" spans="1:38" ht="43.5" customHeight="1">
      <c r="A16" s="625">
        <v>5</v>
      </c>
      <c r="B16" s="626">
        <v>4</v>
      </c>
      <c r="C16" s="627">
        <v>7</v>
      </c>
      <c r="D16" s="627">
        <v>7</v>
      </c>
      <c r="E16" s="627">
        <v>0</v>
      </c>
      <c r="F16" s="627">
        <v>3</v>
      </c>
      <c r="G16" s="627">
        <v>0</v>
      </c>
      <c r="H16" s="627">
        <v>0</v>
      </c>
      <c r="I16" s="627">
        <v>6</v>
      </c>
      <c r="J16" s="627">
        <v>6</v>
      </c>
      <c r="K16" s="628">
        <v>6</v>
      </c>
      <c r="L16" s="629" t="s">
        <v>547</v>
      </c>
      <c r="M16" s="629" t="s">
        <v>543</v>
      </c>
      <c r="N16" s="629" t="s">
        <v>547</v>
      </c>
      <c r="O16" s="625" t="s">
        <v>548</v>
      </c>
      <c r="P16" s="630" t="s">
        <v>549</v>
      </c>
      <c r="Q16" s="631" t="s">
        <v>359</v>
      </c>
      <c r="R16" s="558">
        <v>1000</v>
      </c>
      <c r="S16" s="559">
        <v>10</v>
      </c>
      <c r="T16" s="632" t="s">
        <v>393</v>
      </c>
      <c r="U16" s="633">
        <v>2.4E-2</v>
      </c>
      <c r="V16" s="634" t="s">
        <v>118</v>
      </c>
      <c r="W16" s="635">
        <v>5</v>
      </c>
      <c r="X16" s="636" t="s">
        <v>119</v>
      </c>
      <c r="Y16" s="635">
        <v>4</v>
      </c>
      <c r="Z16" s="637" t="s">
        <v>355</v>
      </c>
      <c r="AA16" s="638">
        <v>6</v>
      </c>
      <c r="AB16" s="634" t="s">
        <v>119</v>
      </c>
      <c r="AC16" s="638">
        <v>3</v>
      </c>
      <c r="AD16" s="634" t="s">
        <v>356</v>
      </c>
      <c r="AE16" s="639" t="s">
        <v>192</v>
      </c>
      <c r="AF16" s="640">
        <v>12</v>
      </c>
      <c r="AG16" s="641" t="s">
        <v>357</v>
      </c>
      <c r="AH16" s="642">
        <v>2880</v>
      </c>
      <c r="AI16" s="643">
        <v>1728</v>
      </c>
      <c r="AJ16" s="643">
        <v>1157.76</v>
      </c>
      <c r="AK16" s="644">
        <v>1172</v>
      </c>
      <c r="AL16" s="645">
        <v>785.24</v>
      </c>
    </row>
    <row r="17" spans="1:38" ht="43.5" customHeight="1">
      <c r="A17" s="625">
        <v>6</v>
      </c>
      <c r="B17" s="626">
        <v>4</v>
      </c>
      <c r="C17" s="627">
        <v>7</v>
      </c>
      <c r="D17" s="627">
        <v>7</v>
      </c>
      <c r="E17" s="627">
        <v>0</v>
      </c>
      <c r="F17" s="627">
        <v>3</v>
      </c>
      <c r="G17" s="627">
        <v>0</v>
      </c>
      <c r="H17" s="627">
        <v>0</v>
      </c>
      <c r="I17" s="627">
        <v>6</v>
      </c>
      <c r="J17" s="627">
        <v>6</v>
      </c>
      <c r="K17" s="628">
        <v>6</v>
      </c>
      <c r="L17" s="629" t="s">
        <v>533</v>
      </c>
      <c r="M17" s="629" t="s">
        <v>543</v>
      </c>
      <c r="N17" s="629" t="s">
        <v>547</v>
      </c>
      <c r="O17" s="625" t="s">
        <v>548</v>
      </c>
      <c r="P17" s="630" t="s">
        <v>549</v>
      </c>
      <c r="Q17" s="631" t="s">
        <v>359</v>
      </c>
      <c r="R17" s="558" t="s">
        <v>553</v>
      </c>
      <c r="S17" s="559">
        <v>10</v>
      </c>
      <c r="T17" s="632" t="s">
        <v>393</v>
      </c>
      <c r="U17" s="633">
        <v>2.4E-2</v>
      </c>
      <c r="V17" s="634" t="s">
        <v>216</v>
      </c>
      <c r="W17" s="635">
        <v>5</v>
      </c>
      <c r="X17" s="636" t="s">
        <v>119</v>
      </c>
      <c r="Y17" s="635">
        <v>4</v>
      </c>
      <c r="Z17" s="637" t="s">
        <v>355</v>
      </c>
      <c r="AA17" s="638">
        <v>6</v>
      </c>
      <c r="AB17" s="634" t="s">
        <v>119</v>
      </c>
      <c r="AC17" s="638">
        <v>3</v>
      </c>
      <c r="AD17" s="634" t="s">
        <v>360</v>
      </c>
      <c r="AE17" s="639" t="s">
        <v>156</v>
      </c>
      <c r="AF17" s="640">
        <v>12</v>
      </c>
      <c r="AG17" s="641" t="s">
        <v>361</v>
      </c>
      <c r="AH17" s="642" t="s">
        <v>552</v>
      </c>
      <c r="AI17" s="643">
        <v>0</v>
      </c>
      <c r="AJ17" s="643">
        <v>0</v>
      </c>
      <c r="AK17" s="644">
        <v>0</v>
      </c>
      <c r="AL17" s="645">
        <v>0</v>
      </c>
    </row>
    <row r="18" spans="1:38" ht="43.5" customHeight="1">
      <c r="A18" s="625">
        <v>7</v>
      </c>
      <c r="B18" s="626">
        <v>4</v>
      </c>
      <c r="C18" s="627">
        <v>7</v>
      </c>
      <c r="D18" s="627">
        <v>7</v>
      </c>
      <c r="E18" s="627">
        <v>0</v>
      </c>
      <c r="F18" s="627">
        <v>4</v>
      </c>
      <c r="G18" s="627">
        <v>0</v>
      </c>
      <c r="H18" s="627">
        <v>0</v>
      </c>
      <c r="I18" s="627">
        <v>7</v>
      </c>
      <c r="J18" s="627">
        <v>7</v>
      </c>
      <c r="K18" s="628">
        <v>7</v>
      </c>
      <c r="L18" s="629" t="s">
        <v>543</v>
      </c>
      <c r="M18" s="629" t="s">
        <v>543</v>
      </c>
      <c r="N18" s="629" t="s">
        <v>533</v>
      </c>
      <c r="O18" s="625" t="s">
        <v>550</v>
      </c>
      <c r="P18" s="630" t="s">
        <v>61</v>
      </c>
      <c r="Q18" s="631" t="s">
        <v>354</v>
      </c>
      <c r="R18" s="558">
        <v>500000</v>
      </c>
      <c r="S18" s="559">
        <v>10</v>
      </c>
      <c r="T18" s="632" t="s">
        <v>393</v>
      </c>
      <c r="U18" s="633">
        <v>1.0999999999999999E-2</v>
      </c>
      <c r="V18" s="634" t="s">
        <v>216</v>
      </c>
      <c r="W18" s="635">
        <v>5</v>
      </c>
      <c r="X18" s="636" t="s">
        <v>119</v>
      </c>
      <c r="Y18" s="635">
        <v>4</v>
      </c>
      <c r="Z18" s="637" t="s">
        <v>355</v>
      </c>
      <c r="AA18" s="638">
        <v>6</v>
      </c>
      <c r="AB18" s="634" t="s">
        <v>119</v>
      </c>
      <c r="AC18" s="638">
        <v>3</v>
      </c>
      <c r="AD18" s="634" t="s">
        <v>360</v>
      </c>
      <c r="AE18" s="639" t="s">
        <v>156</v>
      </c>
      <c r="AF18" s="640">
        <v>12</v>
      </c>
      <c r="AG18" s="641" t="s">
        <v>361</v>
      </c>
      <c r="AH18" s="642">
        <v>660000</v>
      </c>
      <c r="AI18" s="643">
        <v>396000</v>
      </c>
      <c r="AJ18" s="643">
        <v>265320</v>
      </c>
      <c r="AK18" s="644">
        <v>264040</v>
      </c>
      <c r="AL18" s="645">
        <v>176906.80000000002</v>
      </c>
    </row>
    <row r="19" spans="1:38" ht="43.5" customHeight="1">
      <c r="A19" s="625">
        <v>8</v>
      </c>
      <c r="B19" s="626">
        <v>4</v>
      </c>
      <c r="C19" s="627">
        <v>7</v>
      </c>
      <c r="D19" s="627">
        <v>7</v>
      </c>
      <c r="E19" s="627">
        <v>0</v>
      </c>
      <c r="F19" s="627">
        <v>4</v>
      </c>
      <c r="G19" s="627">
        <v>0</v>
      </c>
      <c r="H19" s="627">
        <v>0</v>
      </c>
      <c r="I19" s="627">
        <v>7</v>
      </c>
      <c r="J19" s="627">
        <v>7</v>
      </c>
      <c r="K19" s="628">
        <v>7</v>
      </c>
      <c r="L19" s="629" t="s">
        <v>533</v>
      </c>
      <c r="M19" s="629" t="s">
        <v>543</v>
      </c>
      <c r="N19" s="629" t="s">
        <v>533</v>
      </c>
      <c r="O19" s="625" t="s">
        <v>550</v>
      </c>
      <c r="P19" s="630" t="s">
        <v>546</v>
      </c>
      <c r="Q19" s="631" t="s">
        <v>354</v>
      </c>
      <c r="R19" s="558">
        <v>8000</v>
      </c>
      <c r="S19" s="559">
        <v>10</v>
      </c>
      <c r="T19" s="632" t="s">
        <v>393</v>
      </c>
      <c r="U19" s="633">
        <v>1.0999999999999999E-2</v>
      </c>
      <c r="V19" s="634" t="s">
        <v>216</v>
      </c>
      <c r="W19" s="635">
        <v>5</v>
      </c>
      <c r="X19" s="636" t="s">
        <v>119</v>
      </c>
      <c r="Y19" s="635">
        <v>4</v>
      </c>
      <c r="Z19" s="637" t="s">
        <v>355</v>
      </c>
      <c r="AA19" s="638">
        <v>6</v>
      </c>
      <c r="AB19" s="634" t="s">
        <v>119</v>
      </c>
      <c r="AC19" s="638">
        <v>3</v>
      </c>
      <c r="AD19" s="634" t="s">
        <v>360</v>
      </c>
      <c r="AE19" s="639" t="s">
        <v>156</v>
      </c>
      <c r="AF19" s="640">
        <v>12</v>
      </c>
      <c r="AG19" s="641" t="s">
        <v>361</v>
      </c>
      <c r="AH19" s="642">
        <v>10560</v>
      </c>
      <c r="AI19" s="643">
        <v>6336</v>
      </c>
      <c r="AJ19" s="643">
        <v>4245.12</v>
      </c>
      <c r="AK19" s="644">
        <v>4264</v>
      </c>
      <c r="AL19" s="645">
        <v>2856.88</v>
      </c>
    </row>
    <row r="20" spans="1:38" ht="43.5" customHeight="1">
      <c r="A20" s="625">
        <v>9</v>
      </c>
      <c r="B20" s="626">
        <v>4</v>
      </c>
      <c r="C20" s="627">
        <v>7</v>
      </c>
      <c r="D20" s="627">
        <v>7</v>
      </c>
      <c r="E20" s="627">
        <v>0</v>
      </c>
      <c r="F20" s="627">
        <v>4</v>
      </c>
      <c r="G20" s="627">
        <v>0</v>
      </c>
      <c r="H20" s="627">
        <v>0</v>
      </c>
      <c r="I20" s="627">
        <v>7</v>
      </c>
      <c r="J20" s="627">
        <v>7</v>
      </c>
      <c r="K20" s="628">
        <v>7</v>
      </c>
      <c r="L20" s="629" t="s">
        <v>547</v>
      </c>
      <c r="M20" s="629" t="s">
        <v>543</v>
      </c>
      <c r="N20" s="629" t="s">
        <v>533</v>
      </c>
      <c r="O20" s="625" t="s">
        <v>550</v>
      </c>
      <c r="P20" s="630" t="s">
        <v>546</v>
      </c>
      <c r="Q20" s="631" t="s">
        <v>354</v>
      </c>
      <c r="R20" s="558" t="s">
        <v>554</v>
      </c>
      <c r="S20" s="559">
        <v>10</v>
      </c>
      <c r="T20" s="632" t="s">
        <v>393</v>
      </c>
      <c r="U20" s="633">
        <v>1.0999999999999999E-2</v>
      </c>
      <c r="V20" s="634" t="s">
        <v>216</v>
      </c>
      <c r="W20" s="635">
        <v>5</v>
      </c>
      <c r="X20" s="636" t="s">
        <v>119</v>
      </c>
      <c r="Y20" s="635">
        <v>4</v>
      </c>
      <c r="Z20" s="637" t="s">
        <v>355</v>
      </c>
      <c r="AA20" s="638">
        <v>6</v>
      </c>
      <c r="AB20" s="634" t="s">
        <v>119</v>
      </c>
      <c r="AC20" s="638">
        <v>3</v>
      </c>
      <c r="AD20" s="634" t="s">
        <v>360</v>
      </c>
      <c r="AE20" s="639" t="s">
        <v>156</v>
      </c>
      <c r="AF20" s="640">
        <v>12</v>
      </c>
      <c r="AG20" s="641" t="s">
        <v>361</v>
      </c>
      <c r="AH20" s="642" t="s">
        <v>552</v>
      </c>
      <c r="AI20" s="643">
        <v>0</v>
      </c>
      <c r="AJ20" s="643">
        <v>0</v>
      </c>
      <c r="AK20" s="644">
        <v>0</v>
      </c>
      <c r="AL20" s="645">
        <v>0</v>
      </c>
    </row>
    <row r="21" spans="1:38" ht="43.5" customHeight="1">
      <c r="A21" s="625">
        <v>10</v>
      </c>
      <c r="B21" s="626">
        <v>4</v>
      </c>
      <c r="C21" s="627">
        <v>7</v>
      </c>
      <c r="D21" s="627">
        <v>7</v>
      </c>
      <c r="E21" s="627">
        <v>0</v>
      </c>
      <c r="F21" s="627">
        <v>4</v>
      </c>
      <c r="G21" s="627">
        <v>0</v>
      </c>
      <c r="H21" s="627">
        <v>0</v>
      </c>
      <c r="I21" s="627">
        <v>7</v>
      </c>
      <c r="J21" s="627">
        <v>7</v>
      </c>
      <c r="K21" s="628">
        <v>7</v>
      </c>
      <c r="L21" s="629" t="s">
        <v>551</v>
      </c>
      <c r="M21" s="629" t="s">
        <v>543</v>
      </c>
      <c r="N21" s="629" t="s">
        <v>533</v>
      </c>
      <c r="O21" s="625" t="s">
        <v>550</v>
      </c>
      <c r="P21" s="630" t="s">
        <v>546</v>
      </c>
      <c r="Q21" s="631" t="s">
        <v>354</v>
      </c>
      <c r="R21" s="558" t="s">
        <v>554</v>
      </c>
      <c r="S21" s="559">
        <v>10</v>
      </c>
      <c r="T21" s="632" t="s">
        <v>393</v>
      </c>
      <c r="U21" s="633">
        <v>1.0999999999999999E-2</v>
      </c>
      <c r="V21" s="634" t="s">
        <v>216</v>
      </c>
      <c r="W21" s="635">
        <v>5</v>
      </c>
      <c r="X21" s="636" t="s">
        <v>119</v>
      </c>
      <c r="Y21" s="635">
        <v>4</v>
      </c>
      <c r="Z21" s="637" t="s">
        <v>355</v>
      </c>
      <c r="AA21" s="638">
        <v>6</v>
      </c>
      <c r="AB21" s="634" t="s">
        <v>119</v>
      </c>
      <c r="AC21" s="638">
        <v>3</v>
      </c>
      <c r="AD21" s="634" t="s">
        <v>360</v>
      </c>
      <c r="AE21" s="639" t="s">
        <v>156</v>
      </c>
      <c r="AF21" s="640">
        <v>12</v>
      </c>
      <c r="AG21" s="641" t="s">
        <v>361</v>
      </c>
      <c r="AH21" s="642" t="s">
        <v>552</v>
      </c>
      <c r="AI21" s="643">
        <v>0</v>
      </c>
      <c r="AJ21" s="643">
        <v>0</v>
      </c>
      <c r="AK21" s="644">
        <v>0</v>
      </c>
      <c r="AL21" s="645">
        <v>0</v>
      </c>
    </row>
    <row r="22" spans="1:38" ht="43.5" customHeight="1">
      <c r="A22" s="625">
        <v>11</v>
      </c>
      <c r="B22" s="626" t="s">
        <v>552</v>
      </c>
      <c r="C22" s="627" t="s">
        <v>552</v>
      </c>
      <c r="D22" s="627" t="s">
        <v>552</v>
      </c>
      <c r="E22" s="627" t="s">
        <v>552</v>
      </c>
      <c r="F22" s="627" t="s">
        <v>552</v>
      </c>
      <c r="G22" s="627" t="s">
        <v>552</v>
      </c>
      <c r="H22" s="627" t="s">
        <v>552</v>
      </c>
      <c r="I22" s="627" t="s">
        <v>552</v>
      </c>
      <c r="J22" s="627" t="s">
        <v>552</v>
      </c>
      <c r="K22" s="628" t="s">
        <v>552</v>
      </c>
      <c r="L22" s="629" t="s">
        <v>552</v>
      </c>
      <c r="M22" s="629" t="s">
        <v>552</v>
      </c>
      <c r="N22" s="629" t="s">
        <v>552</v>
      </c>
      <c r="O22" s="625" t="s">
        <v>552</v>
      </c>
      <c r="P22" s="630" t="s">
        <v>552</v>
      </c>
      <c r="Q22" s="631"/>
      <c r="R22" s="558" t="s">
        <v>552</v>
      </c>
      <c r="S22" s="559" t="s">
        <v>552</v>
      </c>
      <c r="T22" s="632"/>
      <c r="U22" s="633" t="s">
        <v>552</v>
      </c>
      <c r="V22" s="634" t="s">
        <v>216</v>
      </c>
      <c r="W22" s="635"/>
      <c r="X22" s="636" t="s">
        <v>358</v>
      </c>
      <c r="Y22" s="635"/>
      <c r="Z22" s="637" t="s">
        <v>362</v>
      </c>
      <c r="AA22" s="638"/>
      <c r="AB22" s="634" t="s">
        <v>358</v>
      </c>
      <c r="AC22" s="638"/>
      <c r="AD22" s="634" t="s">
        <v>360</v>
      </c>
      <c r="AE22" s="639" t="s">
        <v>156</v>
      </c>
      <c r="AF22" s="640" t="s">
        <v>552</v>
      </c>
      <c r="AG22" s="641" t="s">
        <v>361</v>
      </c>
      <c r="AH22" s="642" t="s">
        <v>552</v>
      </c>
      <c r="AI22" s="643"/>
      <c r="AJ22" s="644"/>
      <c r="AK22" s="643"/>
      <c r="AL22" s="646"/>
    </row>
    <row r="23" spans="1:38" ht="43.5" customHeight="1">
      <c r="A23" s="625">
        <v>12</v>
      </c>
      <c r="B23" s="626" t="s">
        <v>552</v>
      </c>
      <c r="C23" s="627" t="s">
        <v>552</v>
      </c>
      <c r="D23" s="627" t="s">
        <v>552</v>
      </c>
      <c r="E23" s="627" t="s">
        <v>552</v>
      </c>
      <c r="F23" s="627" t="s">
        <v>552</v>
      </c>
      <c r="G23" s="627" t="s">
        <v>552</v>
      </c>
      <c r="H23" s="627" t="s">
        <v>552</v>
      </c>
      <c r="I23" s="627" t="s">
        <v>552</v>
      </c>
      <c r="J23" s="627" t="s">
        <v>552</v>
      </c>
      <c r="K23" s="628" t="s">
        <v>552</v>
      </c>
      <c r="L23" s="629" t="s">
        <v>552</v>
      </c>
      <c r="M23" s="629" t="s">
        <v>552</v>
      </c>
      <c r="N23" s="629" t="s">
        <v>552</v>
      </c>
      <c r="O23" s="625" t="s">
        <v>552</v>
      </c>
      <c r="P23" s="630" t="s">
        <v>552</v>
      </c>
      <c r="Q23" s="631"/>
      <c r="R23" s="558" t="s">
        <v>552</v>
      </c>
      <c r="S23" s="559" t="s">
        <v>552</v>
      </c>
      <c r="T23" s="632"/>
      <c r="U23" s="633" t="s">
        <v>552</v>
      </c>
      <c r="V23" s="634" t="s">
        <v>216</v>
      </c>
      <c r="W23" s="635"/>
      <c r="X23" s="636" t="s">
        <v>358</v>
      </c>
      <c r="Y23" s="635"/>
      <c r="Z23" s="637" t="s">
        <v>362</v>
      </c>
      <c r="AA23" s="638"/>
      <c r="AB23" s="634" t="s">
        <v>358</v>
      </c>
      <c r="AC23" s="638"/>
      <c r="AD23" s="634" t="s">
        <v>360</v>
      </c>
      <c r="AE23" s="639" t="s">
        <v>156</v>
      </c>
      <c r="AF23" s="640" t="s">
        <v>552</v>
      </c>
      <c r="AG23" s="641" t="s">
        <v>361</v>
      </c>
      <c r="AH23" s="642" t="s">
        <v>552</v>
      </c>
      <c r="AI23" s="643"/>
      <c r="AJ23" s="644"/>
      <c r="AK23" s="643"/>
      <c r="AL23" s="646"/>
    </row>
    <row r="24" spans="1:38" ht="43.5" customHeight="1">
      <c r="A24" s="625">
        <v>13</v>
      </c>
      <c r="B24" s="626" t="s">
        <v>552</v>
      </c>
      <c r="C24" s="627" t="s">
        <v>552</v>
      </c>
      <c r="D24" s="627" t="s">
        <v>552</v>
      </c>
      <c r="E24" s="627" t="s">
        <v>552</v>
      </c>
      <c r="F24" s="627" t="s">
        <v>552</v>
      </c>
      <c r="G24" s="627" t="s">
        <v>552</v>
      </c>
      <c r="H24" s="627" t="s">
        <v>552</v>
      </c>
      <c r="I24" s="627" t="s">
        <v>552</v>
      </c>
      <c r="J24" s="627" t="s">
        <v>552</v>
      </c>
      <c r="K24" s="628" t="s">
        <v>552</v>
      </c>
      <c r="L24" s="629" t="s">
        <v>552</v>
      </c>
      <c r="M24" s="629" t="s">
        <v>552</v>
      </c>
      <c r="N24" s="629" t="s">
        <v>552</v>
      </c>
      <c r="O24" s="625" t="s">
        <v>552</v>
      </c>
      <c r="P24" s="630" t="s">
        <v>552</v>
      </c>
      <c r="Q24" s="631"/>
      <c r="R24" s="558" t="s">
        <v>552</v>
      </c>
      <c r="S24" s="559" t="s">
        <v>552</v>
      </c>
      <c r="T24" s="632"/>
      <c r="U24" s="633" t="s">
        <v>552</v>
      </c>
      <c r="V24" s="634" t="s">
        <v>216</v>
      </c>
      <c r="W24" s="635"/>
      <c r="X24" s="636" t="s">
        <v>358</v>
      </c>
      <c r="Y24" s="635"/>
      <c r="Z24" s="637" t="s">
        <v>362</v>
      </c>
      <c r="AA24" s="638"/>
      <c r="AB24" s="634" t="s">
        <v>358</v>
      </c>
      <c r="AC24" s="638"/>
      <c r="AD24" s="634" t="s">
        <v>360</v>
      </c>
      <c r="AE24" s="639" t="s">
        <v>156</v>
      </c>
      <c r="AF24" s="640" t="s">
        <v>552</v>
      </c>
      <c r="AG24" s="641" t="s">
        <v>361</v>
      </c>
      <c r="AH24" s="642" t="s">
        <v>552</v>
      </c>
      <c r="AI24" s="643"/>
      <c r="AJ24" s="644"/>
      <c r="AK24" s="643"/>
      <c r="AL24" s="646"/>
    </row>
    <row r="25" spans="1:38" ht="43.5" customHeight="1">
      <c r="A25" s="625">
        <v>14</v>
      </c>
      <c r="B25" s="626" t="s">
        <v>552</v>
      </c>
      <c r="C25" s="627" t="s">
        <v>552</v>
      </c>
      <c r="D25" s="627" t="s">
        <v>552</v>
      </c>
      <c r="E25" s="627" t="s">
        <v>552</v>
      </c>
      <c r="F25" s="627" t="s">
        <v>552</v>
      </c>
      <c r="G25" s="627" t="s">
        <v>552</v>
      </c>
      <c r="H25" s="627" t="s">
        <v>552</v>
      </c>
      <c r="I25" s="627" t="s">
        <v>552</v>
      </c>
      <c r="J25" s="627" t="s">
        <v>552</v>
      </c>
      <c r="K25" s="628" t="s">
        <v>552</v>
      </c>
      <c r="L25" s="629" t="s">
        <v>552</v>
      </c>
      <c r="M25" s="629" t="s">
        <v>552</v>
      </c>
      <c r="N25" s="629" t="s">
        <v>552</v>
      </c>
      <c r="O25" s="625" t="s">
        <v>552</v>
      </c>
      <c r="P25" s="630" t="s">
        <v>552</v>
      </c>
      <c r="Q25" s="631"/>
      <c r="R25" s="558" t="s">
        <v>552</v>
      </c>
      <c r="S25" s="559" t="s">
        <v>552</v>
      </c>
      <c r="T25" s="632"/>
      <c r="U25" s="633" t="s">
        <v>552</v>
      </c>
      <c r="V25" s="634" t="s">
        <v>216</v>
      </c>
      <c r="W25" s="635"/>
      <c r="X25" s="636" t="s">
        <v>358</v>
      </c>
      <c r="Y25" s="635"/>
      <c r="Z25" s="637" t="s">
        <v>362</v>
      </c>
      <c r="AA25" s="638"/>
      <c r="AB25" s="634" t="s">
        <v>358</v>
      </c>
      <c r="AC25" s="638"/>
      <c r="AD25" s="634" t="s">
        <v>360</v>
      </c>
      <c r="AE25" s="639" t="s">
        <v>156</v>
      </c>
      <c r="AF25" s="640" t="s">
        <v>552</v>
      </c>
      <c r="AG25" s="641" t="s">
        <v>361</v>
      </c>
      <c r="AH25" s="642" t="s">
        <v>552</v>
      </c>
      <c r="AI25" s="643"/>
      <c r="AJ25" s="644"/>
      <c r="AK25" s="643"/>
      <c r="AL25" s="646"/>
    </row>
  </sheetData>
  <sheetProtection algorithmName="SHA-512" hashValue="lXMzhdfG3FiJitAU7wLPC+PtGELvJUL1GtxN0FM7GgmewsjSNYusD1J9G/BMEosE0pjGP7pF95usHRWBmevDiA==" saltValue="i4bY8okuJbvagvKXlVwvDA==" spinCount="100000" sheet="1" formatCells="0" formatColumns="0" formatRows="0" insertRows="0" deleteRows="0" autoFilter="0"/>
  <autoFilter ref="B11:AL25"/>
  <mergeCells count="20">
    <mergeCell ref="Q2:AK5"/>
    <mergeCell ref="A3:C3"/>
    <mergeCell ref="D3:O3"/>
    <mergeCell ref="A5:N5"/>
    <mergeCell ref="A7:A10"/>
    <mergeCell ref="B7:K10"/>
    <mergeCell ref="L7:L10"/>
    <mergeCell ref="O7:O10"/>
    <mergeCell ref="M8:N8"/>
    <mergeCell ref="P7:P10"/>
    <mergeCell ref="Q7:Q10"/>
    <mergeCell ref="R7:R10"/>
    <mergeCell ref="S7:S10"/>
    <mergeCell ref="T7:AL7"/>
    <mergeCell ref="T8:T10"/>
    <mergeCell ref="U8:U10"/>
    <mergeCell ref="V8:AG10"/>
    <mergeCell ref="AH8:AH10"/>
    <mergeCell ref="AI8:AL8"/>
    <mergeCell ref="AI9:AJ9"/>
  </mergeCells>
  <phoneticPr fontId="6"/>
  <dataValidations count="3">
    <dataValidation imeMode="halfAlpha" allowBlank="1" showInputMessage="1" showErrorMessage="1" sqref="R12:S25 B12:P25 Y12:Y25 AC12:AC25 AA12:AA25 W12:W25"/>
    <dataValidation type="list" allowBlank="1" showInputMessage="1" showErrorMessage="1" sqref="T12:T25">
      <formula1>"新規,継続"</formula1>
    </dataValidation>
    <dataValidation type="list" imeMode="halfAlpha" allowBlank="1" showInputMessage="1" showErrorMessage="1" sqref="Q12:Q25">
      <formula1>"加算Ⅰ,加算Ⅱ,加算Ⅲ"</formula1>
    </dataValidation>
  </dataValidations>
  <pageMargins left="0.39370078740157483" right="0.39370078740157483" top="0.6692913385826772" bottom="0.62992125984251968" header="0.31496062992125984" footer="0.35433070866141736"/>
  <pageSetup paperSize="9" scale="4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BDF2"/>
  </sheetPr>
  <dimension ref="A1:Z53"/>
  <sheetViews>
    <sheetView showGridLines="0" view="pageBreakPreview" topLeftCell="A37" zoomScale="70" zoomScaleNormal="100" zoomScaleSheetLayoutView="70" workbookViewId="0">
      <selection activeCell="X42" sqref="X42"/>
    </sheetView>
  </sheetViews>
  <sheetFormatPr defaultRowHeight="20.100000000000001" customHeight="1"/>
  <cols>
    <col min="1" max="1" width="4.75" style="2" customWidth="1"/>
    <col min="2" max="2" width="11" style="2" customWidth="1"/>
    <col min="3" max="22" width="2.625" style="2" customWidth="1"/>
    <col min="23" max="23" width="14.25" style="2" customWidth="1"/>
    <col min="24" max="24" width="25" style="2" customWidth="1"/>
    <col min="25" max="25" width="22.5" style="2" customWidth="1"/>
    <col min="26" max="26" width="20" style="2" bestFit="1" customWidth="1"/>
    <col min="27" max="16384" width="9" style="2"/>
  </cols>
  <sheetData>
    <row r="1" spans="1:26" ht="22.5" customHeight="1">
      <c r="A1" s="647" t="s">
        <v>394</v>
      </c>
    </row>
    <row r="2" spans="1:26" ht="22.5" customHeight="1">
      <c r="A2" s="49" t="s">
        <v>1</v>
      </c>
    </row>
    <row r="3" spans="1:26" ht="22.5" customHeight="1"/>
    <row r="4" spans="1:26" ht="22.5" customHeight="1">
      <c r="A4" s="5" t="s">
        <v>2</v>
      </c>
      <c r="B4" s="5"/>
      <c r="C4" s="5"/>
      <c r="D4" s="5"/>
      <c r="E4" s="5"/>
      <c r="F4" s="5"/>
      <c r="G4" s="5"/>
      <c r="H4" s="5"/>
      <c r="I4" s="5"/>
      <c r="J4" s="5"/>
      <c r="K4" s="5"/>
      <c r="L4" s="5"/>
      <c r="M4" s="5"/>
      <c r="N4" s="5"/>
      <c r="O4" s="5"/>
      <c r="P4" s="5"/>
      <c r="Q4" s="5"/>
      <c r="R4" s="5"/>
      <c r="S4" s="5"/>
      <c r="T4" s="5"/>
      <c r="U4" s="5"/>
      <c r="V4" s="5"/>
      <c r="W4" s="5"/>
      <c r="X4" s="5"/>
      <c r="Y4" s="5"/>
      <c r="Z4" s="5"/>
    </row>
    <row r="5" spans="1:26" ht="22.5" customHeight="1">
      <c r="A5" s="5" t="s">
        <v>395</v>
      </c>
      <c r="B5" s="5"/>
      <c r="C5" s="5"/>
      <c r="D5" s="5"/>
      <c r="E5" s="5"/>
      <c r="F5" s="5"/>
      <c r="G5" s="5"/>
      <c r="H5" s="5"/>
      <c r="I5" s="5"/>
      <c r="J5" s="5"/>
      <c r="K5" s="5"/>
      <c r="L5" s="5"/>
      <c r="M5" s="5"/>
      <c r="N5" s="5"/>
      <c r="O5" s="5"/>
      <c r="P5" s="5"/>
      <c r="Q5" s="5"/>
      <c r="R5" s="5"/>
      <c r="S5" s="5"/>
      <c r="T5" s="5"/>
      <c r="U5" s="5"/>
      <c r="V5" s="5"/>
      <c r="W5" s="5"/>
      <c r="X5" s="5"/>
      <c r="Y5" s="5"/>
      <c r="Z5" s="5"/>
    </row>
    <row r="6" spans="1:26" ht="22.5" customHeight="1">
      <c r="A6" s="5" t="s">
        <v>396</v>
      </c>
      <c r="B6" s="5"/>
      <c r="C6" s="5"/>
      <c r="D6" s="5"/>
      <c r="E6" s="5"/>
      <c r="F6" s="5"/>
      <c r="G6" s="5"/>
      <c r="H6" s="5"/>
      <c r="I6" s="5"/>
      <c r="J6" s="5"/>
      <c r="K6" s="5"/>
      <c r="L6" s="5"/>
      <c r="M6" s="5"/>
      <c r="N6" s="5"/>
      <c r="O6" s="5"/>
      <c r="P6" s="5"/>
      <c r="Q6" s="5"/>
      <c r="R6" s="5"/>
      <c r="S6" s="5"/>
      <c r="T6" s="5"/>
      <c r="U6" s="5"/>
      <c r="V6" s="5"/>
      <c r="W6" s="5"/>
      <c r="X6" s="5"/>
      <c r="Y6" s="5"/>
      <c r="Z6" s="5"/>
    </row>
    <row r="7" spans="1:26" ht="22.5" customHeight="1">
      <c r="A7" s="5" t="s">
        <v>397</v>
      </c>
      <c r="B7" s="5"/>
      <c r="C7" s="5"/>
      <c r="D7" s="5"/>
      <c r="E7" s="5"/>
      <c r="F7" s="5"/>
      <c r="G7" s="5"/>
      <c r="H7" s="5"/>
      <c r="I7" s="5"/>
      <c r="J7" s="5"/>
      <c r="K7" s="5"/>
      <c r="L7" s="5"/>
      <c r="M7" s="5"/>
      <c r="N7" s="5"/>
      <c r="O7" s="5"/>
      <c r="P7" s="5"/>
      <c r="Q7" s="5"/>
      <c r="R7" s="5"/>
      <c r="S7" s="5"/>
      <c r="T7" s="5"/>
      <c r="U7" s="5"/>
      <c r="V7" s="5"/>
      <c r="W7" s="5"/>
      <c r="X7" s="5"/>
      <c r="Y7" s="5"/>
      <c r="Z7" s="5"/>
    </row>
    <row r="8" spans="1:26" ht="22.5" customHeight="1">
      <c r="A8" s="5"/>
      <c r="B8" s="5"/>
      <c r="C8" s="5"/>
      <c r="D8" s="5"/>
      <c r="E8" s="5"/>
      <c r="F8" s="5"/>
      <c r="G8" s="5"/>
      <c r="H8" s="5"/>
      <c r="I8" s="5"/>
      <c r="J8" s="5"/>
      <c r="K8" s="5"/>
      <c r="L8" s="5"/>
      <c r="M8" s="5"/>
      <c r="N8" s="5"/>
      <c r="O8" s="5"/>
      <c r="P8" s="5"/>
      <c r="Q8" s="5"/>
      <c r="R8" s="5"/>
      <c r="S8" s="5"/>
      <c r="T8" s="5"/>
      <c r="U8" s="5"/>
      <c r="V8" s="5"/>
      <c r="W8" s="5"/>
      <c r="X8" s="5"/>
      <c r="Y8" s="5"/>
      <c r="Z8" s="5"/>
    </row>
    <row r="9" spans="1:26" ht="22.5" customHeight="1">
      <c r="A9" s="648" t="s">
        <v>398</v>
      </c>
      <c r="B9" s="5"/>
      <c r="C9" s="5"/>
      <c r="D9" s="5"/>
      <c r="E9" s="5"/>
      <c r="F9" s="5"/>
      <c r="G9" s="5"/>
      <c r="H9" s="5"/>
      <c r="I9" s="5"/>
      <c r="J9" s="5"/>
      <c r="K9" s="5"/>
      <c r="L9" s="5"/>
      <c r="M9" s="5"/>
      <c r="N9" s="5"/>
      <c r="O9" s="5"/>
      <c r="P9" s="5"/>
      <c r="Q9" s="5"/>
      <c r="R9" s="5"/>
      <c r="S9" s="5"/>
      <c r="T9" s="5"/>
      <c r="U9" s="5"/>
      <c r="V9" s="5"/>
      <c r="W9" s="5"/>
      <c r="X9" s="5"/>
      <c r="Y9" s="5"/>
      <c r="Z9" s="5"/>
    </row>
    <row r="10" spans="1:26" ht="22.5" customHeight="1" thickBot="1">
      <c r="A10" s="5"/>
      <c r="B10" s="5" t="s">
        <v>399</v>
      </c>
      <c r="C10" s="5"/>
      <c r="D10" s="5"/>
      <c r="E10" s="5"/>
      <c r="F10" s="5"/>
      <c r="G10" s="5"/>
      <c r="H10" s="5"/>
      <c r="I10" s="5"/>
      <c r="J10" s="5"/>
      <c r="K10" s="5"/>
      <c r="L10" s="5"/>
      <c r="M10" s="5"/>
      <c r="N10" s="5"/>
      <c r="O10" s="5"/>
      <c r="P10" s="5"/>
      <c r="Q10" s="5"/>
      <c r="R10" s="5"/>
      <c r="S10" s="5"/>
      <c r="T10" s="5"/>
      <c r="U10" s="5"/>
      <c r="V10" s="5"/>
      <c r="W10" s="5"/>
      <c r="X10" s="5"/>
      <c r="Y10" s="5"/>
      <c r="Z10" s="5"/>
    </row>
    <row r="11" spans="1:26" ht="22.5" customHeight="1" thickBot="1">
      <c r="A11" s="5"/>
      <c r="B11" s="22" t="s">
        <v>8</v>
      </c>
      <c r="C11" s="1063" t="s">
        <v>400</v>
      </c>
      <c r="D11" s="1064"/>
      <c r="E11" s="1064"/>
      <c r="F11" s="1064"/>
      <c r="G11" s="1064"/>
      <c r="H11" s="1064"/>
      <c r="I11" s="1064"/>
      <c r="J11" s="1064"/>
      <c r="K11" s="1064"/>
      <c r="L11" s="1065"/>
      <c r="M11" s="5"/>
      <c r="N11" s="5"/>
      <c r="O11" s="5"/>
      <c r="P11" s="5"/>
      <c r="Q11" s="5"/>
      <c r="R11" s="5"/>
      <c r="S11" s="5"/>
      <c r="T11" s="5"/>
      <c r="U11" s="5"/>
      <c r="V11" s="5"/>
      <c r="W11" s="5"/>
      <c r="X11" s="5"/>
      <c r="Y11" s="5"/>
      <c r="Z11" s="5"/>
    </row>
    <row r="12" spans="1:26" ht="22.5" customHeight="1">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6" ht="22.5" customHeight="1">
      <c r="A13" s="648" t="s">
        <v>401</v>
      </c>
      <c r="B13" s="5"/>
      <c r="C13" s="5"/>
      <c r="D13" s="5"/>
      <c r="E13" s="5"/>
      <c r="F13" s="5"/>
      <c r="G13" s="5"/>
      <c r="H13" s="5"/>
      <c r="I13" s="5"/>
      <c r="J13" s="5"/>
      <c r="K13" s="5"/>
      <c r="L13" s="5"/>
      <c r="M13" s="5"/>
      <c r="N13" s="5"/>
      <c r="O13" s="5"/>
      <c r="P13" s="5"/>
      <c r="Q13" s="5"/>
      <c r="R13" s="5"/>
      <c r="S13" s="5"/>
      <c r="T13" s="5"/>
      <c r="U13" s="5"/>
      <c r="V13" s="5"/>
      <c r="W13" s="5"/>
      <c r="X13" s="5"/>
      <c r="Y13" s="5"/>
      <c r="Z13" s="5"/>
    </row>
    <row r="14" spans="1:26" ht="22.5" customHeight="1" thickBot="1">
      <c r="A14" s="5"/>
      <c r="B14" s="5" t="s">
        <v>402</v>
      </c>
      <c r="C14" s="5"/>
      <c r="D14" s="5"/>
      <c r="E14" s="5"/>
      <c r="F14" s="5"/>
      <c r="G14" s="5"/>
      <c r="H14" s="5"/>
      <c r="I14" s="5"/>
      <c r="J14" s="5"/>
      <c r="K14" s="5"/>
      <c r="L14" s="5"/>
      <c r="M14" s="5"/>
      <c r="N14" s="5"/>
      <c r="O14" s="5"/>
      <c r="P14" s="5"/>
      <c r="Q14" s="5"/>
      <c r="R14" s="5"/>
      <c r="S14" s="5"/>
      <c r="T14" s="5"/>
      <c r="U14" s="5"/>
      <c r="V14" s="5"/>
      <c r="W14" s="5"/>
      <c r="X14" s="5"/>
      <c r="Y14" s="5"/>
      <c r="Z14" s="5"/>
    </row>
    <row r="15" spans="1:26" ht="22.5" customHeight="1">
      <c r="A15" s="5"/>
      <c r="B15" s="9" t="s">
        <v>12</v>
      </c>
      <c r="C15" s="1035" t="s">
        <v>13</v>
      </c>
      <c r="D15" s="1035"/>
      <c r="E15" s="1035"/>
      <c r="F15" s="1035"/>
      <c r="G15" s="1035"/>
      <c r="H15" s="1035"/>
      <c r="I15" s="1035"/>
      <c r="J15" s="1035"/>
      <c r="K15" s="1035"/>
      <c r="L15" s="1036"/>
      <c r="M15" s="1067" t="s">
        <v>403</v>
      </c>
      <c r="N15" s="1068"/>
      <c r="O15" s="1068"/>
      <c r="P15" s="1068"/>
      <c r="Q15" s="1068"/>
      <c r="R15" s="1068"/>
      <c r="S15" s="1068"/>
      <c r="T15" s="1068"/>
      <c r="U15" s="1068"/>
      <c r="V15" s="1068"/>
      <c r="W15" s="1069"/>
      <c r="X15" s="1070"/>
      <c r="Y15" s="5"/>
      <c r="Z15" s="5"/>
    </row>
    <row r="16" spans="1:26" ht="22.5" customHeight="1" thickBot="1">
      <c r="A16" s="5"/>
      <c r="B16" s="10"/>
      <c r="C16" s="1035" t="s">
        <v>15</v>
      </c>
      <c r="D16" s="1035"/>
      <c r="E16" s="1035"/>
      <c r="F16" s="1035"/>
      <c r="G16" s="1035"/>
      <c r="H16" s="1035"/>
      <c r="I16" s="1035"/>
      <c r="J16" s="1035"/>
      <c r="K16" s="1035"/>
      <c r="L16" s="1036"/>
      <c r="M16" s="1056" t="s">
        <v>404</v>
      </c>
      <c r="N16" s="1057"/>
      <c r="O16" s="1057"/>
      <c r="P16" s="1057"/>
      <c r="Q16" s="1057"/>
      <c r="R16" s="1057"/>
      <c r="S16" s="1057"/>
      <c r="T16" s="1057"/>
      <c r="U16" s="1071"/>
      <c r="V16" s="1071"/>
      <c r="W16" s="1072"/>
      <c r="X16" s="1073"/>
      <c r="Y16" s="5"/>
      <c r="Z16" s="5"/>
    </row>
    <row r="17" spans="1:26" ht="22.5" customHeight="1" thickBot="1">
      <c r="A17" s="5"/>
      <c r="B17" s="9" t="s">
        <v>17</v>
      </c>
      <c r="C17" s="1035" t="s">
        <v>18</v>
      </c>
      <c r="D17" s="1035"/>
      <c r="E17" s="1035"/>
      <c r="F17" s="1035"/>
      <c r="G17" s="1035"/>
      <c r="H17" s="1035"/>
      <c r="I17" s="1035"/>
      <c r="J17" s="1035"/>
      <c r="K17" s="1035"/>
      <c r="L17" s="1036"/>
      <c r="M17" s="11">
        <v>9</v>
      </c>
      <c r="N17" s="12">
        <v>0</v>
      </c>
      <c r="O17" s="12">
        <v>4</v>
      </c>
      <c r="P17" s="13" t="s">
        <v>405</v>
      </c>
      <c r="Q17" s="12">
        <v>9</v>
      </c>
      <c r="R17" s="12">
        <v>9</v>
      </c>
      <c r="S17" s="12">
        <v>9</v>
      </c>
      <c r="T17" s="14">
        <v>9</v>
      </c>
      <c r="U17" s="15"/>
      <c r="V17" s="16"/>
      <c r="W17" s="16"/>
      <c r="X17" s="16"/>
      <c r="Y17" s="5"/>
      <c r="Z17" s="5"/>
    </row>
    <row r="18" spans="1:26" ht="22.5" customHeight="1">
      <c r="A18" s="5"/>
      <c r="B18" s="17"/>
      <c r="C18" s="1035" t="s">
        <v>20</v>
      </c>
      <c r="D18" s="1035"/>
      <c r="E18" s="1035"/>
      <c r="F18" s="1035"/>
      <c r="G18" s="1035"/>
      <c r="H18" s="1035"/>
      <c r="I18" s="1035"/>
      <c r="J18" s="1035"/>
      <c r="K18" s="1035"/>
      <c r="L18" s="1036"/>
      <c r="M18" s="1564" t="s">
        <v>21</v>
      </c>
      <c r="N18" s="1565"/>
      <c r="O18" s="1565"/>
      <c r="P18" s="1565"/>
      <c r="Q18" s="1565"/>
      <c r="R18" s="1565"/>
      <c r="S18" s="1565"/>
      <c r="T18" s="1565"/>
      <c r="U18" s="1566"/>
      <c r="V18" s="1566"/>
      <c r="W18" s="1567"/>
      <c r="X18" s="1568"/>
      <c r="Y18" s="5"/>
      <c r="Z18" s="5"/>
    </row>
    <row r="19" spans="1:26" ht="22.5" customHeight="1">
      <c r="A19" s="5"/>
      <c r="B19" s="10"/>
      <c r="C19" s="1035" t="s">
        <v>22</v>
      </c>
      <c r="D19" s="1035"/>
      <c r="E19" s="1035"/>
      <c r="F19" s="1035"/>
      <c r="G19" s="1035"/>
      <c r="H19" s="1035"/>
      <c r="I19" s="1035"/>
      <c r="J19" s="1035"/>
      <c r="K19" s="1035"/>
      <c r="L19" s="1036"/>
      <c r="M19" s="1564" t="s">
        <v>23</v>
      </c>
      <c r="N19" s="1565"/>
      <c r="O19" s="1565"/>
      <c r="P19" s="1565"/>
      <c r="Q19" s="1565"/>
      <c r="R19" s="1565"/>
      <c r="S19" s="1565"/>
      <c r="T19" s="1565"/>
      <c r="U19" s="1565"/>
      <c r="V19" s="1565"/>
      <c r="W19" s="1569"/>
      <c r="X19" s="1570"/>
      <c r="Y19" s="5"/>
      <c r="Z19" s="5"/>
    </row>
    <row r="20" spans="1:26" ht="22.5" customHeight="1">
      <c r="A20" s="5"/>
      <c r="B20" s="9" t="s">
        <v>24</v>
      </c>
      <c r="C20" s="1035" t="s">
        <v>25</v>
      </c>
      <c r="D20" s="1035"/>
      <c r="E20" s="1035"/>
      <c r="F20" s="1035"/>
      <c r="G20" s="1035"/>
      <c r="H20" s="1035"/>
      <c r="I20" s="1035"/>
      <c r="J20" s="1035"/>
      <c r="K20" s="1035"/>
      <c r="L20" s="1036"/>
      <c r="M20" s="1553" t="s">
        <v>26</v>
      </c>
      <c r="N20" s="1554"/>
      <c r="O20" s="1554"/>
      <c r="P20" s="1554"/>
      <c r="Q20" s="1554"/>
      <c r="R20" s="1554"/>
      <c r="S20" s="1554"/>
      <c r="T20" s="1554"/>
      <c r="U20" s="1554"/>
      <c r="V20" s="1554"/>
      <c r="W20" s="1555"/>
      <c r="X20" s="1556"/>
      <c r="Y20" s="5"/>
      <c r="Z20" s="5"/>
    </row>
    <row r="21" spans="1:26" ht="22.5" customHeight="1">
      <c r="A21" s="5"/>
      <c r="B21" s="10"/>
      <c r="C21" s="1035" t="s">
        <v>27</v>
      </c>
      <c r="D21" s="1035"/>
      <c r="E21" s="1035"/>
      <c r="F21" s="1035"/>
      <c r="G21" s="1035"/>
      <c r="H21" s="1035"/>
      <c r="I21" s="1035"/>
      <c r="J21" s="1035"/>
      <c r="K21" s="1035"/>
      <c r="L21" s="1036"/>
      <c r="M21" s="1560" t="s">
        <v>28</v>
      </c>
      <c r="N21" s="1561"/>
      <c r="O21" s="1561"/>
      <c r="P21" s="1561"/>
      <c r="Q21" s="1561"/>
      <c r="R21" s="1561"/>
      <c r="S21" s="1561"/>
      <c r="T21" s="1561"/>
      <c r="U21" s="1561"/>
      <c r="V21" s="1561"/>
      <c r="W21" s="1562"/>
      <c r="X21" s="1563"/>
      <c r="Y21" s="5"/>
      <c r="Z21" s="5"/>
    </row>
    <row r="22" spans="1:26" ht="22.5" customHeight="1">
      <c r="A22" s="5"/>
      <c r="B22" s="1053" t="s">
        <v>29</v>
      </c>
      <c r="C22" s="1035" t="s">
        <v>13</v>
      </c>
      <c r="D22" s="1035"/>
      <c r="E22" s="1035"/>
      <c r="F22" s="1035"/>
      <c r="G22" s="1035"/>
      <c r="H22" s="1035"/>
      <c r="I22" s="1035"/>
      <c r="J22" s="1035"/>
      <c r="K22" s="1035"/>
      <c r="L22" s="1036"/>
      <c r="M22" s="1553" t="s">
        <v>30</v>
      </c>
      <c r="N22" s="1554"/>
      <c r="O22" s="1554"/>
      <c r="P22" s="1554"/>
      <c r="Q22" s="1554"/>
      <c r="R22" s="1554"/>
      <c r="S22" s="1554"/>
      <c r="T22" s="1554"/>
      <c r="U22" s="1554"/>
      <c r="V22" s="1554"/>
      <c r="W22" s="1555"/>
      <c r="X22" s="1556"/>
      <c r="Y22" s="5"/>
      <c r="Z22" s="5"/>
    </row>
    <row r="23" spans="1:26" ht="22.5" customHeight="1">
      <c r="A23" s="5"/>
      <c r="B23" s="1054"/>
      <c r="C23" s="1055" t="s">
        <v>27</v>
      </c>
      <c r="D23" s="1055"/>
      <c r="E23" s="1055"/>
      <c r="F23" s="1055"/>
      <c r="G23" s="1055"/>
      <c r="H23" s="1055"/>
      <c r="I23" s="1055"/>
      <c r="J23" s="1055"/>
      <c r="K23" s="1055"/>
      <c r="L23" s="1055"/>
      <c r="M23" s="1553" t="s">
        <v>31</v>
      </c>
      <c r="N23" s="1554"/>
      <c r="O23" s="1554"/>
      <c r="P23" s="1554"/>
      <c r="Q23" s="1554"/>
      <c r="R23" s="1554"/>
      <c r="S23" s="1554"/>
      <c r="T23" s="1554"/>
      <c r="U23" s="1554"/>
      <c r="V23" s="1554"/>
      <c r="W23" s="1555"/>
      <c r="X23" s="1556"/>
      <c r="Y23" s="5"/>
      <c r="Z23" s="5"/>
    </row>
    <row r="24" spans="1:26" ht="22.5" customHeight="1">
      <c r="A24" s="5"/>
      <c r="B24" s="9" t="s">
        <v>32</v>
      </c>
      <c r="C24" s="1035" t="s">
        <v>33</v>
      </c>
      <c r="D24" s="1035"/>
      <c r="E24" s="1035"/>
      <c r="F24" s="1035"/>
      <c r="G24" s="1035"/>
      <c r="H24" s="1035"/>
      <c r="I24" s="1035"/>
      <c r="J24" s="1035"/>
      <c r="K24" s="1035"/>
      <c r="L24" s="1036"/>
      <c r="M24" s="1549" t="s">
        <v>34</v>
      </c>
      <c r="N24" s="1550"/>
      <c r="O24" s="1550"/>
      <c r="P24" s="1550"/>
      <c r="Q24" s="1550"/>
      <c r="R24" s="1550"/>
      <c r="S24" s="1550"/>
      <c r="T24" s="1550"/>
      <c r="U24" s="1550"/>
      <c r="V24" s="1550"/>
      <c r="W24" s="1551"/>
      <c r="X24" s="1552"/>
      <c r="Y24" s="5"/>
      <c r="Z24" s="5"/>
    </row>
    <row r="25" spans="1:26" ht="22.5" customHeight="1">
      <c r="A25" s="5"/>
      <c r="B25" s="17"/>
      <c r="C25" s="1035" t="s">
        <v>35</v>
      </c>
      <c r="D25" s="1035"/>
      <c r="E25" s="1035"/>
      <c r="F25" s="1035"/>
      <c r="G25" s="1035"/>
      <c r="H25" s="1035"/>
      <c r="I25" s="1035"/>
      <c r="J25" s="1035"/>
      <c r="K25" s="1035"/>
      <c r="L25" s="1036"/>
      <c r="M25" s="1553" t="s">
        <v>36</v>
      </c>
      <c r="N25" s="1554"/>
      <c r="O25" s="1554"/>
      <c r="P25" s="1554"/>
      <c r="Q25" s="1554"/>
      <c r="R25" s="1554"/>
      <c r="S25" s="1554"/>
      <c r="T25" s="1554"/>
      <c r="U25" s="1554"/>
      <c r="V25" s="1554"/>
      <c r="W25" s="1555"/>
      <c r="X25" s="1556"/>
      <c r="Y25" s="5"/>
      <c r="Z25" s="5"/>
    </row>
    <row r="26" spans="1:26" ht="22.5" customHeight="1" thickBot="1">
      <c r="A26" s="5"/>
      <c r="B26" s="18"/>
      <c r="C26" s="1035" t="s">
        <v>37</v>
      </c>
      <c r="D26" s="1035"/>
      <c r="E26" s="1035"/>
      <c r="F26" s="1035"/>
      <c r="G26" s="1035"/>
      <c r="H26" s="1035"/>
      <c r="I26" s="1035"/>
      <c r="J26" s="1035"/>
      <c r="K26" s="1035"/>
      <c r="L26" s="1036"/>
      <c r="M26" s="1045" t="s">
        <v>38</v>
      </c>
      <c r="N26" s="1557"/>
      <c r="O26" s="1557"/>
      <c r="P26" s="1557"/>
      <c r="Q26" s="1557"/>
      <c r="R26" s="1557"/>
      <c r="S26" s="1557"/>
      <c r="T26" s="1557"/>
      <c r="U26" s="1557"/>
      <c r="V26" s="1557"/>
      <c r="W26" s="1558"/>
      <c r="X26" s="1559"/>
      <c r="Y26" s="5"/>
      <c r="Z26" s="5"/>
    </row>
    <row r="27" spans="1:26" ht="20.100000000000001"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20.100000000000001" customHeight="1">
      <c r="A28" s="648" t="s">
        <v>406</v>
      </c>
      <c r="B28" s="5"/>
      <c r="C28" s="5"/>
      <c r="D28" s="5"/>
      <c r="E28" s="5"/>
      <c r="F28" s="5"/>
      <c r="G28" s="5"/>
      <c r="H28" s="5"/>
      <c r="I28" s="5"/>
      <c r="J28" s="5"/>
      <c r="K28" s="5"/>
      <c r="L28" s="5"/>
      <c r="M28" s="5"/>
      <c r="N28" s="5"/>
      <c r="O28" s="5"/>
      <c r="P28" s="5"/>
      <c r="Q28" s="5"/>
      <c r="R28" s="5"/>
      <c r="S28" s="5"/>
      <c r="T28" s="5"/>
      <c r="U28" s="5"/>
      <c r="V28" s="5"/>
      <c r="W28" s="5"/>
      <c r="X28" s="5"/>
      <c r="Y28" s="5"/>
      <c r="Z28" s="5"/>
    </row>
    <row r="29" spans="1:26" ht="20.100000000000001" customHeight="1">
      <c r="A29" s="5"/>
      <c r="B29" s="5" t="s">
        <v>407</v>
      </c>
      <c r="C29" s="649"/>
      <c r="D29" s="649"/>
      <c r="E29" s="649"/>
      <c r="F29" s="649"/>
      <c r="G29" s="649"/>
      <c r="H29" s="649"/>
      <c r="I29" s="649"/>
      <c r="J29" s="649"/>
      <c r="K29" s="649"/>
      <c r="L29" s="649"/>
      <c r="M29" s="649"/>
      <c r="N29" s="649"/>
      <c r="O29" s="649"/>
      <c r="P29" s="649"/>
      <c r="Q29" s="649"/>
      <c r="R29" s="649"/>
      <c r="S29" s="649"/>
      <c r="T29" s="649"/>
      <c r="U29" s="649"/>
      <c r="V29" s="649"/>
      <c r="W29" s="649"/>
      <c r="X29" s="650"/>
      <c r="Y29" s="649"/>
      <c r="Z29" s="649"/>
    </row>
    <row r="30" spans="1:26" ht="13.5">
      <c r="A30" s="5"/>
      <c r="B30" s="651"/>
      <c r="C30" s="1543"/>
      <c r="D30" s="1543"/>
      <c r="E30" s="1543"/>
      <c r="F30" s="1543"/>
      <c r="G30" s="1543"/>
      <c r="H30" s="1543"/>
      <c r="I30" s="1543"/>
      <c r="J30" s="1543"/>
      <c r="K30" s="1543"/>
      <c r="L30" s="1543"/>
      <c r="M30" s="1543"/>
      <c r="N30" s="1543"/>
      <c r="O30" s="1543"/>
      <c r="P30" s="1543"/>
      <c r="Q30" s="1543"/>
      <c r="R30" s="1543"/>
      <c r="S30" s="1543"/>
      <c r="T30" s="1543"/>
      <c r="U30" s="1543"/>
      <c r="V30" s="1543"/>
      <c r="W30" s="1543"/>
      <c r="X30" s="1543"/>
      <c r="Y30" s="1543"/>
      <c r="Z30" s="1543"/>
    </row>
    <row r="31" spans="1:26" ht="41.25" customHeight="1">
      <c r="A31" s="5"/>
      <c r="B31" s="1544" t="s">
        <v>43</v>
      </c>
      <c r="C31" s="1035" t="s">
        <v>44</v>
      </c>
      <c r="D31" s="1035"/>
      <c r="E31" s="1035"/>
      <c r="F31" s="1035"/>
      <c r="G31" s="1035"/>
      <c r="H31" s="1035"/>
      <c r="I31" s="1035"/>
      <c r="J31" s="1035"/>
      <c r="K31" s="1035"/>
      <c r="L31" s="1035"/>
      <c r="M31" s="1035" t="s">
        <v>45</v>
      </c>
      <c r="N31" s="1035"/>
      <c r="O31" s="1035"/>
      <c r="P31" s="1035"/>
      <c r="Q31" s="1035"/>
      <c r="R31" s="1036" t="s">
        <v>46</v>
      </c>
      <c r="S31" s="1546"/>
      <c r="T31" s="1546"/>
      <c r="U31" s="1546"/>
      <c r="V31" s="1546"/>
      <c r="W31" s="1547"/>
      <c r="X31" s="1035" t="s">
        <v>47</v>
      </c>
      <c r="Y31" s="1035" t="s">
        <v>48</v>
      </c>
      <c r="Z31" s="957"/>
    </row>
    <row r="32" spans="1:26" ht="41.25" customHeight="1" thickBot="1">
      <c r="A32" s="5"/>
      <c r="B32" s="1544"/>
      <c r="C32" s="1545"/>
      <c r="D32" s="1545"/>
      <c r="E32" s="1545"/>
      <c r="F32" s="1545"/>
      <c r="G32" s="1545"/>
      <c r="H32" s="1545"/>
      <c r="I32" s="1545"/>
      <c r="J32" s="1545"/>
      <c r="K32" s="1545"/>
      <c r="L32" s="1545"/>
      <c r="M32" s="1545"/>
      <c r="N32" s="1545"/>
      <c r="O32" s="1545"/>
      <c r="P32" s="1545"/>
      <c r="Q32" s="1545"/>
      <c r="R32" s="1548" t="s">
        <v>51</v>
      </c>
      <c r="S32" s="1545"/>
      <c r="T32" s="1545"/>
      <c r="U32" s="1545"/>
      <c r="V32" s="1545"/>
      <c r="W32" s="958" t="s">
        <v>52</v>
      </c>
      <c r="X32" s="1545"/>
      <c r="Y32" s="1545"/>
      <c r="Z32" s="957"/>
    </row>
    <row r="33" spans="1:26" ht="41.25" customHeight="1">
      <c r="A33" s="5"/>
      <c r="B33" s="652">
        <v>1</v>
      </c>
      <c r="C33" s="653">
        <v>4</v>
      </c>
      <c r="D33" s="654">
        <v>7</v>
      </c>
      <c r="E33" s="654">
        <v>9</v>
      </c>
      <c r="F33" s="654">
        <v>0</v>
      </c>
      <c r="G33" s="654">
        <v>4</v>
      </c>
      <c r="H33" s="654">
        <v>0</v>
      </c>
      <c r="I33" s="654">
        <v>0</v>
      </c>
      <c r="J33" s="654">
        <v>9</v>
      </c>
      <c r="K33" s="654">
        <v>9</v>
      </c>
      <c r="L33" s="655">
        <v>9</v>
      </c>
      <c r="M33" s="1537" t="s">
        <v>9</v>
      </c>
      <c r="N33" s="1538"/>
      <c r="O33" s="1538"/>
      <c r="P33" s="1538"/>
      <c r="Q33" s="1539"/>
      <c r="R33" s="1540" t="s">
        <v>53</v>
      </c>
      <c r="S33" s="1541"/>
      <c r="T33" s="1541"/>
      <c r="U33" s="1541"/>
      <c r="V33" s="1542"/>
      <c r="W33" s="986" t="s">
        <v>9</v>
      </c>
      <c r="X33" s="987" t="s">
        <v>579</v>
      </c>
      <c r="Y33" s="987" t="s">
        <v>54</v>
      </c>
      <c r="Z33" s="957"/>
    </row>
    <row r="34" spans="1:26" ht="41.25" customHeight="1">
      <c r="A34" s="5"/>
      <c r="B34" s="22">
        <v>2</v>
      </c>
      <c r="C34" s="30">
        <v>4</v>
      </c>
      <c r="D34" s="31">
        <v>7</v>
      </c>
      <c r="E34" s="31">
        <v>9</v>
      </c>
      <c r="F34" s="31">
        <v>0</v>
      </c>
      <c r="G34" s="31">
        <v>4</v>
      </c>
      <c r="H34" s="31">
        <v>0</v>
      </c>
      <c r="I34" s="31">
        <v>0</v>
      </c>
      <c r="J34" s="31">
        <v>8</v>
      </c>
      <c r="K34" s="31">
        <v>8</v>
      </c>
      <c r="L34" s="32">
        <v>8</v>
      </c>
      <c r="M34" s="1530" t="s">
        <v>9</v>
      </c>
      <c r="N34" s="1531"/>
      <c r="O34" s="1531"/>
      <c r="P34" s="1531"/>
      <c r="Q34" s="1532"/>
      <c r="R34" s="1530" t="s">
        <v>53</v>
      </c>
      <c r="S34" s="1531"/>
      <c r="T34" s="1531"/>
      <c r="U34" s="1531"/>
      <c r="V34" s="1532"/>
      <c r="W34" s="988" t="s">
        <v>9</v>
      </c>
      <c r="X34" s="989" t="s">
        <v>580</v>
      </c>
      <c r="Y34" s="989" t="s">
        <v>55</v>
      </c>
      <c r="Z34" s="957"/>
    </row>
    <row r="35" spans="1:26" ht="41.25" customHeight="1">
      <c r="A35" s="5"/>
      <c r="B35" s="22">
        <v>3</v>
      </c>
      <c r="C35" s="30">
        <v>4</v>
      </c>
      <c r="D35" s="31">
        <v>7</v>
      </c>
      <c r="E35" s="31">
        <v>9</v>
      </c>
      <c r="F35" s="31">
        <v>0</v>
      </c>
      <c r="G35" s="31">
        <v>4</v>
      </c>
      <c r="H35" s="31">
        <v>0</v>
      </c>
      <c r="I35" s="31">
        <v>0</v>
      </c>
      <c r="J35" s="31">
        <v>8</v>
      </c>
      <c r="K35" s="31">
        <v>8</v>
      </c>
      <c r="L35" s="32">
        <v>8</v>
      </c>
      <c r="M35" s="1533" t="s">
        <v>9</v>
      </c>
      <c r="N35" s="1534"/>
      <c r="O35" s="1534"/>
      <c r="P35" s="1534"/>
      <c r="Q35" s="1535"/>
      <c r="R35" s="1530" t="s">
        <v>53</v>
      </c>
      <c r="S35" s="1531"/>
      <c r="T35" s="1531"/>
      <c r="U35" s="1531"/>
      <c r="V35" s="1532"/>
      <c r="W35" s="988" t="s">
        <v>9</v>
      </c>
      <c r="X35" s="989" t="s">
        <v>580</v>
      </c>
      <c r="Y35" s="990" t="s">
        <v>56</v>
      </c>
      <c r="Z35" s="957"/>
    </row>
    <row r="36" spans="1:26" ht="41.25" customHeight="1">
      <c r="A36" s="5"/>
      <c r="B36" s="22">
        <v>4</v>
      </c>
      <c r="C36" s="30">
        <v>4</v>
      </c>
      <c r="D36" s="31">
        <v>7</v>
      </c>
      <c r="E36" s="31">
        <v>7</v>
      </c>
      <c r="F36" s="31">
        <v>0</v>
      </c>
      <c r="G36" s="31">
        <v>3</v>
      </c>
      <c r="H36" s="31">
        <v>0</v>
      </c>
      <c r="I36" s="31">
        <v>0</v>
      </c>
      <c r="J36" s="31">
        <v>6</v>
      </c>
      <c r="K36" s="31">
        <v>6</v>
      </c>
      <c r="L36" s="32">
        <v>6</v>
      </c>
      <c r="M36" s="1529" t="s">
        <v>53</v>
      </c>
      <c r="N36" s="1529"/>
      <c r="O36" s="1529"/>
      <c r="P36" s="1529"/>
      <c r="Q36" s="1529"/>
      <c r="R36" s="1530" t="s">
        <v>53</v>
      </c>
      <c r="S36" s="1531"/>
      <c r="T36" s="1531"/>
      <c r="U36" s="1531"/>
      <c r="V36" s="1532"/>
      <c r="W36" s="988" t="s">
        <v>57</v>
      </c>
      <c r="X36" s="989" t="s">
        <v>581</v>
      </c>
      <c r="Y36" s="989" t="s">
        <v>58</v>
      </c>
      <c r="Z36" s="957"/>
    </row>
    <row r="37" spans="1:26" ht="41.25" customHeight="1">
      <c r="A37" s="5"/>
      <c r="B37" s="22">
        <v>5</v>
      </c>
      <c r="C37" s="30">
        <v>4</v>
      </c>
      <c r="D37" s="31">
        <v>7</v>
      </c>
      <c r="E37" s="31">
        <v>7</v>
      </c>
      <c r="F37" s="31">
        <v>0</v>
      </c>
      <c r="G37" s="31">
        <v>3</v>
      </c>
      <c r="H37" s="31">
        <v>0</v>
      </c>
      <c r="I37" s="31">
        <v>0</v>
      </c>
      <c r="J37" s="31">
        <v>6</v>
      </c>
      <c r="K37" s="31">
        <v>6</v>
      </c>
      <c r="L37" s="32">
        <v>6</v>
      </c>
      <c r="M37" s="1536" t="s">
        <v>57</v>
      </c>
      <c r="N37" s="1536"/>
      <c r="O37" s="1536"/>
      <c r="P37" s="1536"/>
      <c r="Q37" s="1536"/>
      <c r="R37" s="1530" t="s">
        <v>53</v>
      </c>
      <c r="S37" s="1531"/>
      <c r="T37" s="1531"/>
      <c r="U37" s="1531"/>
      <c r="V37" s="1532"/>
      <c r="W37" s="988" t="s">
        <v>57</v>
      </c>
      <c r="X37" s="989" t="s">
        <v>581</v>
      </c>
      <c r="Y37" s="990" t="s">
        <v>59</v>
      </c>
      <c r="Z37" s="957"/>
    </row>
    <row r="38" spans="1:26" ht="41.25" customHeight="1">
      <c r="A38" s="5"/>
      <c r="B38" s="22">
        <v>6</v>
      </c>
      <c r="C38" s="30">
        <v>4</v>
      </c>
      <c r="D38" s="31">
        <v>7</v>
      </c>
      <c r="E38" s="31">
        <v>7</v>
      </c>
      <c r="F38" s="31">
        <v>0</v>
      </c>
      <c r="G38" s="31">
        <v>3</v>
      </c>
      <c r="H38" s="31">
        <v>0</v>
      </c>
      <c r="I38" s="31">
        <v>0</v>
      </c>
      <c r="J38" s="31">
        <v>6</v>
      </c>
      <c r="K38" s="31">
        <v>6</v>
      </c>
      <c r="L38" s="32">
        <v>6</v>
      </c>
      <c r="M38" s="1533" t="s">
        <v>9</v>
      </c>
      <c r="N38" s="1534"/>
      <c r="O38" s="1534"/>
      <c r="P38" s="1534"/>
      <c r="Q38" s="1535"/>
      <c r="R38" s="1530" t="s">
        <v>53</v>
      </c>
      <c r="S38" s="1531"/>
      <c r="T38" s="1531"/>
      <c r="U38" s="1531"/>
      <c r="V38" s="1532"/>
      <c r="W38" s="988" t="s">
        <v>57</v>
      </c>
      <c r="X38" s="989" t="s">
        <v>581</v>
      </c>
      <c r="Y38" s="990" t="s">
        <v>59</v>
      </c>
      <c r="Z38" s="957"/>
    </row>
    <row r="39" spans="1:26" ht="41.25" customHeight="1">
      <c r="A39" s="5"/>
      <c r="B39" s="22">
        <v>7</v>
      </c>
      <c r="C39" s="30">
        <v>4</v>
      </c>
      <c r="D39" s="31">
        <v>7</v>
      </c>
      <c r="E39" s="31">
        <v>7</v>
      </c>
      <c r="F39" s="31">
        <v>0</v>
      </c>
      <c r="G39" s="31">
        <v>4</v>
      </c>
      <c r="H39" s="31">
        <v>0</v>
      </c>
      <c r="I39" s="31">
        <v>0</v>
      </c>
      <c r="J39" s="31">
        <v>7</v>
      </c>
      <c r="K39" s="31">
        <v>7</v>
      </c>
      <c r="L39" s="32">
        <v>7</v>
      </c>
      <c r="M39" s="1530" t="s">
        <v>53</v>
      </c>
      <c r="N39" s="1531"/>
      <c r="O39" s="1531"/>
      <c r="P39" s="1531"/>
      <c r="Q39" s="1532"/>
      <c r="R39" s="1530" t="s">
        <v>53</v>
      </c>
      <c r="S39" s="1531"/>
      <c r="T39" s="1531"/>
      <c r="U39" s="1531"/>
      <c r="V39" s="1532"/>
      <c r="W39" s="988" t="s">
        <v>9</v>
      </c>
      <c r="X39" s="989" t="s">
        <v>582</v>
      </c>
      <c r="Y39" s="989" t="s">
        <v>61</v>
      </c>
      <c r="Z39" s="957"/>
    </row>
    <row r="40" spans="1:26" ht="41.25" customHeight="1">
      <c r="A40" s="5"/>
      <c r="B40" s="22">
        <v>8</v>
      </c>
      <c r="C40" s="30">
        <v>4</v>
      </c>
      <c r="D40" s="31">
        <v>7</v>
      </c>
      <c r="E40" s="31">
        <v>7</v>
      </c>
      <c r="F40" s="31">
        <v>0</v>
      </c>
      <c r="G40" s="31">
        <v>4</v>
      </c>
      <c r="H40" s="31">
        <v>0</v>
      </c>
      <c r="I40" s="31">
        <v>0</v>
      </c>
      <c r="J40" s="31">
        <v>7</v>
      </c>
      <c r="K40" s="31">
        <v>7</v>
      </c>
      <c r="L40" s="32">
        <v>7</v>
      </c>
      <c r="M40" s="1533" t="s">
        <v>9</v>
      </c>
      <c r="N40" s="1534"/>
      <c r="O40" s="1534"/>
      <c r="P40" s="1534"/>
      <c r="Q40" s="1535"/>
      <c r="R40" s="1530" t="s">
        <v>53</v>
      </c>
      <c r="S40" s="1531"/>
      <c r="T40" s="1531"/>
      <c r="U40" s="1531"/>
      <c r="V40" s="1532"/>
      <c r="W40" s="988" t="s">
        <v>9</v>
      </c>
      <c r="X40" s="989" t="s">
        <v>582</v>
      </c>
      <c r="Y40" s="990" t="s">
        <v>56</v>
      </c>
      <c r="Z40" s="957"/>
    </row>
    <row r="41" spans="1:26" ht="41.25" customHeight="1">
      <c r="A41" s="5"/>
      <c r="B41" s="22">
        <v>9</v>
      </c>
      <c r="C41" s="30">
        <v>4</v>
      </c>
      <c r="D41" s="31">
        <v>7</v>
      </c>
      <c r="E41" s="31">
        <v>7</v>
      </c>
      <c r="F41" s="31">
        <v>0</v>
      </c>
      <c r="G41" s="31">
        <v>4</v>
      </c>
      <c r="H41" s="31">
        <v>0</v>
      </c>
      <c r="I41" s="31">
        <v>0</v>
      </c>
      <c r="J41" s="31">
        <v>7</v>
      </c>
      <c r="K41" s="31">
        <v>7</v>
      </c>
      <c r="L41" s="32">
        <v>7</v>
      </c>
      <c r="M41" s="1533" t="s">
        <v>57</v>
      </c>
      <c r="N41" s="1534"/>
      <c r="O41" s="1534"/>
      <c r="P41" s="1534"/>
      <c r="Q41" s="1535"/>
      <c r="R41" s="1530" t="s">
        <v>53</v>
      </c>
      <c r="S41" s="1531"/>
      <c r="T41" s="1531"/>
      <c r="U41" s="1531"/>
      <c r="V41" s="1532"/>
      <c r="W41" s="988" t="s">
        <v>9</v>
      </c>
      <c r="X41" s="989" t="s">
        <v>582</v>
      </c>
      <c r="Y41" s="990" t="s">
        <v>56</v>
      </c>
      <c r="Z41" s="957"/>
    </row>
    <row r="42" spans="1:26" ht="41.25" customHeight="1">
      <c r="A42" s="5"/>
      <c r="B42" s="22">
        <v>10</v>
      </c>
      <c r="C42" s="30">
        <v>4</v>
      </c>
      <c r="D42" s="31">
        <v>7</v>
      </c>
      <c r="E42" s="31">
        <v>7</v>
      </c>
      <c r="F42" s="31">
        <v>0</v>
      </c>
      <c r="G42" s="31">
        <v>4</v>
      </c>
      <c r="H42" s="31">
        <v>0</v>
      </c>
      <c r="I42" s="31">
        <v>0</v>
      </c>
      <c r="J42" s="31">
        <v>7</v>
      </c>
      <c r="K42" s="31">
        <v>7</v>
      </c>
      <c r="L42" s="32">
        <v>7</v>
      </c>
      <c r="M42" s="991" t="s">
        <v>63</v>
      </c>
      <c r="N42" s="992"/>
      <c r="O42" s="993"/>
      <c r="P42" s="992"/>
      <c r="Q42" s="994"/>
      <c r="R42" s="995" t="s">
        <v>53</v>
      </c>
      <c r="S42" s="992"/>
      <c r="T42" s="992"/>
      <c r="U42" s="992"/>
      <c r="V42" s="994"/>
      <c r="W42" s="988" t="s">
        <v>9</v>
      </c>
      <c r="X42" s="989" t="s">
        <v>582</v>
      </c>
      <c r="Y42" s="990" t="s">
        <v>56</v>
      </c>
      <c r="Z42" s="957"/>
    </row>
    <row r="43" spans="1:26" ht="41.25" customHeight="1">
      <c r="A43" s="5"/>
      <c r="B43" s="22">
        <v>11</v>
      </c>
      <c r="C43" s="30"/>
      <c r="D43" s="31"/>
      <c r="E43" s="31"/>
      <c r="F43" s="31"/>
      <c r="G43" s="31"/>
      <c r="H43" s="31"/>
      <c r="I43" s="31"/>
      <c r="J43" s="31"/>
      <c r="K43" s="31"/>
      <c r="L43" s="32"/>
      <c r="M43" s="1529"/>
      <c r="N43" s="1529"/>
      <c r="O43" s="1529"/>
      <c r="P43" s="1529"/>
      <c r="Q43" s="1529"/>
      <c r="R43" s="1530"/>
      <c r="S43" s="1531"/>
      <c r="T43" s="1531"/>
      <c r="U43" s="1531"/>
      <c r="V43" s="1532"/>
      <c r="W43" s="988"/>
      <c r="X43" s="989"/>
      <c r="Y43" s="989"/>
      <c r="Z43" s="957"/>
    </row>
    <row r="44" spans="1:26" ht="41.25" customHeight="1">
      <c r="A44" s="5"/>
      <c r="B44" s="22">
        <v>12</v>
      </c>
      <c r="C44" s="30"/>
      <c r="D44" s="31"/>
      <c r="E44" s="31"/>
      <c r="F44" s="31"/>
      <c r="G44" s="31"/>
      <c r="H44" s="31"/>
      <c r="I44" s="31"/>
      <c r="J44" s="31"/>
      <c r="K44" s="31"/>
      <c r="L44" s="32"/>
      <c r="M44" s="1529"/>
      <c r="N44" s="1529"/>
      <c r="O44" s="1529"/>
      <c r="P44" s="1529"/>
      <c r="Q44" s="1529"/>
      <c r="R44" s="1001"/>
      <c r="S44" s="1001"/>
      <c r="T44" s="1001"/>
      <c r="U44" s="1001"/>
      <c r="V44" s="1001"/>
      <c r="W44" s="945"/>
      <c r="X44" s="34"/>
      <c r="Y44" s="656"/>
      <c r="Z44" s="957"/>
    </row>
    <row r="45" spans="1:26" ht="41.25" customHeight="1">
      <c r="A45" s="5"/>
      <c r="B45" s="22">
        <v>13</v>
      </c>
      <c r="C45" s="30"/>
      <c r="D45" s="31"/>
      <c r="E45" s="31"/>
      <c r="F45" s="31"/>
      <c r="G45" s="31"/>
      <c r="H45" s="31"/>
      <c r="I45" s="31"/>
      <c r="J45" s="31"/>
      <c r="K45" s="31"/>
      <c r="L45" s="32"/>
      <c r="M45" s="1529"/>
      <c r="N45" s="1529"/>
      <c r="O45" s="1529"/>
      <c r="P45" s="1529"/>
      <c r="Q45" s="1529"/>
      <c r="R45" s="1001"/>
      <c r="S45" s="1001"/>
      <c r="T45" s="1001"/>
      <c r="U45" s="1001"/>
      <c r="V45" s="1001"/>
      <c r="W45" s="945"/>
      <c r="X45" s="34"/>
      <c r="Y45" s="656"/>
      <c r="Z45" s="957"/>
    </row>
    <row r="46" spans="1:26" ht="41.25" customHeight="1">
      <c r="A46" s="5"/>
      <c r="B46" s="22">
        <v>14</v>
      </c>
      <c r="C46" s="30"/>
      <c r="D46" s="31"/>
      <c r="E46" s="31"/>
      <c r="F46" s="31"/>
      <c r="G46" s="31"/>
      <c r="H46" s="31"/>
      <c r="I46" s="31"/>
      <c r="J46" s="31"/>
      <c r="K46" s="31"/>
      <c r="L46" s="32"/>
      <c r="M46" s="1529"/>
      <c r="N46" s="1529"/>
      <c r="O46" s="1529"/>
      <c r="P46" s="1529"/>
      <c r="Q46" s="1529"/>
      <c r="R46" s="1001"/>
      <c r="S46" s="1001"/>
      <c r="T46" s="1001"/>
      <c r="U46" s="1001"/>
      <c r="V46" s="1001"/>
      <c r="W46" s="945"/>
      <c r="X46" s="34"/>
      <c r="Y46" s="656"/>
      <c r="Z46" s="957"/>
    </row>
    <row r="47" spans="1:26" ht="20.100000000000001" customHeight="1">
      <c r="T47" s="51"/>
      <c r="U47" s="51"/>
      <c r="V47" s="51"/>
      <c r="W47" s="51"/>
      <c r="X47" s="51"/>
      <c r="Y47" s="51"/>
    </row>
    <row r="48" spans="1:26" ht="20.100000000000001" customHeight="1">
      <c r="T48" s="51"/>
      <c r="U48" s="51"/>
      <c r="V48" s="51"/>
      <c r="W48" s="51"/>
      <c r="X48" s="51"/>
      <c r="Y48" s="51"/>
    </row>
    <row r="49" spans="20:25" ht="20.100000000000001" customHeight="1">
      <c r="T49" s="51"/>
      <c r="U49" s="51"/>
      <c r="V49" s="51"/>
      <c r="W49" s="51"/>
      <c r="X49" s="51"/>
      <c r="Y49" s="51"/>
    </row>
    <row r="50" spans="20:25" ht="20.100000000000001" customHeight="1">
      <c r="T50" s="51"/>
      <c r="U50" s="51"/>
      <c r="V50" s="52"/>
      <c r="W50" s="52"/>
      <c r="X50" s="51"/>
      <c r="Y50" s="51"/>
    </row>
    <row r="51" spans="20:25" ht="20.100000000000001" customHeight="1">
      <c r="T51" s="51"/>
      <c r="U51" s="51"/>
      <c r="V51" s="53"/>
      <c r="W51" s="53"/>
      <c r="X51" s="51"/>
      <c r="Y51" s="51"/>
    </row>
    <row r="52" spans="20:25" ht="20.100000000000001" customHeight="1">
      <c r="T52" s="51"/>
      <c r="U52" s="51"/>
      <c r="V52" s="54"/>
      <c r="W52" s="54"/>
      <c r="X52" s="51"/>
      <c r="Y52" s="51"/>
    </row>
    <row r="53" spans="20:25" ht="20.100000000000001" customHeight="1">
      <c r="T53" s="51"/>
      <c r="U53" s="51"/>
      <c r="V53" s="51"/>
      <c r="W53" s="51"/>
      <c r="X53" s="51"/>
      <c r="Y53" s="51"/>
    </row>
  </sheetData>
  <sheetProtection algorithmName="SHA-512" hashValue="CuRqe+JMoj1Ua8D3C25t10X3zJ+lyhkZLF7VcesELP0kD42kaaU7bQhfUgowIk9OTQ0jMyqLjei/oA7/pszXIg==" saltValue="OMTMtgQQXA5zXnryvr/C3Q==" spinCount="100000" sheet="1" objects="1" scenarios="1"/>
  <mergeCells count="59">
    <mergeCell ref="C17:L17"/>
    <mergeCell ref="C11:L11"/>
    <mergeCell ref="C15:L15"/>
    <mergeCell ref="M15:X15"/>
    <mergeCell ref="C16:L16"/>
    <mergeCell ref="M16:X16"/>
    <mergeCell ref="C18:L18"/>
    <mergeCell ref="M18:X18"/>
    <mergeCell ref="C19:L19"/>
    <mergeCell ref="M19:X19"/>
    <mergeCell ref="C20:L20"/>
    <mergeCell ref="M20:X20"/>
    <mergeCell ref="C21:L21"/>
    <mergeCell ref="M21:X21"/>
    <mergeCell ref="B22:B23"/>
    <mergeCell ref="C22:L22"/>
    <mergeCell ref="M22:X22"/>
    <mergeCell ref="C23:L23"/>
    <mergeCell ref="M23:X23"/>
    <mergeCell ref="C24:L24"/>
    <mergeCell ref="M24:X24"/>
    <mergeCell ref="C25:L25"/>
    <mergeCell ref="M25:X25"/>
    <mergeCell ref="C26:L26"/>
    <mergeCell ref="M26:X26"/>
    <mergeCell ref="C30:Z30"/>
    <mergeCell ref="B31:B32"/>
    <mergeCell ref="C31:L32"/>
    <mergeCell ref="M31:Q32"/>
    <mergeCell ref="R31:W31"/>
    <mergeCell ref="X31:X32"/>
    <mergeCell ref="Y31:Y32"/>
    <mergeCell ref="R32:V32"/>
    <mergeCell ref="M33:Q33"/>
    <mergeCell ref="R33:V33"/>
    <mergeCell ref="M34:Q34"/>
    <mergeCell ref="R34:V34"/>
    <mergeCell ref="M35:Q35"/>
    <mergeCell ref="R35:V35"/>
    <mergeCell ref="M36:Q36"/>
    <mergeCell ref="R36:V36"/>
    <mergeCell ref="M37:Q37"/>
    <mergeCell ref="R37:V37"/>
    <mergeCell ref="M38:Q38"/>
    <mergeCell ref="R38:V38"/>
    <mergeCell ref="M39:Q39"/>
    <mergeCell ref="R39:V39"/>
    <mergeCell ref="M40:Q40"/>
    <mergeCell ref="R40:V40"/>
    <mergeCell ref="M41:Q41"/>
    <mergeCell ref="R41:V41"/>
    <mergeCell ref="M46:Q46"/>
    <mergeCell ref="R46:V46"/>
    <mergeCell ref="M43:Q43"/>
    <mergeCell ref="R43:V43"/>
    <mergeCell ref="M44:Q44"/>
    <mergeCell ref="R44:V44"/>
    <mergeCell ref="M45:Q45"/>
    <mergeCell ref="R45:V45"/>
  </mergeCells>
  <phoneticPr fontId="6"/>
  <hyperlinks>
    <hyperlink ref="M26" r:id="rId1"/>
  </hyperlinks>
  <pageMargins left="0.70866141732283472" right="0.51181102362204722" top="0.74803149606299213" bottom="0.74803149606299213" header="0.31496062992125984" footer="0.31496062992125984"/>
  <pageSetup paperSize="9" scale="55"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[8]【参考】サービス名一覧!#REF!</xm:f>
          </x14:formula1>
          <xm:sqref>Y44:Y46</xm:sqref>
        </x14:dataValidation>
        <x14:dataValidation type="list" allowBlank="1" showInputMessage="1" showErrorMessage="1">
          <x14:formula1>
            <xm:f>[6]【参考】数式用!#REF!</xm:f>
          </x14:formula1>
          <xm:sqref>Y33:Y43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9BDF2"/>
  </sheetPr>
  <dimension ref="A1:BI176"/>
  <sheetViews>
    <sheetView view="pageBreakPreview" topLeftCell="A103" zoomScaleNormal="120" zoomScaleSheetLayoutView="100" workbookViewId="0">
      <selection activeCell="A59" sqref="A59:AW113"/>
    </sheetView>
  </sheetViews>
  <sheetFormatPr defaultColWidth="9" defaultRowHeight="13.5"/>
  <cols>
    <col min="1" max="1" width="2.5" style="57" customWidth="1"/>
    <col min="2" max="6" width="2.75" style="57" customWidth="1"/>
    <col min="7" max="36" width="2.5" style="57" customWidth="1"/>
    <col min="37" max="37" width="1.875" style="57" customWidth="1"/>
    <col min="38" max="38" width="2" style="57" customWidth="1"/>
    <col min="39" max="39" width="8.5" style="57" customWidth="1"/>
    <col min="40" max="40" width="9.25" style="57" customWidth="1"/>
    <col min="41" max="16384" width="9" style="57"/>
  </cols>
  <sheetData>
    <row r="1" spans="1:47">
      <c r="A1" s="56" t="s">
        <v>408</v>
      </c>
      <c r="B1" s="56"/>
      <c r="C1" s="56"/>
      <c r="D1" s="56"/>
      <c r="E1" s="56"/>
      <c r="F1" s="56"/>
      <c r="G1" s="56"/>
      <c r="H1" s="56"/>
      <c r="I1" s="56"/>
      <c r="J1" s="56"/>
      <c r="K1" s="56"/>
      <c r="L1" s="56"/>
      <c r="M1" s="56"/>
      <c r="N1" s="56"/>
      <c r="O1" s="56"/>
      <c r="P1" s="56"/>
      <c r="Q1" s="56"/>
      <c r="R1" s="56"/>
      <c r="S1" s="56"/>
      <c r="T1" s="56"/>
      <c r="U1" s="56"/>
      <c r="V1" s="56"/>
      <c r="W1" s="56"/>
      <c r="X1" s="56"/>
      <c r="Y1" s="1733" t="s">
        <v>65</v>
      </c>
      <c r="Z1" s="1733"/>
      <c r="AA1" s="1733"/>
      <c r="AB1" s="1733"/>
      <c r="AC1" s="1733" t="s">
        <v>533</v>
      </c>
      <c r="AD1" s="1733"/>
      <c r="AE1" s="1733"/>
      <c r="AF1" s="1733"/>
      <c r="AG1" s="1733"/>
      <c r="AH1" s="1733"/>
      <c r="AI1" s="1733"/>
      <c r="AJ1" s="1733"/>
    </row>
    <row r="2" spans="1:47">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row>
    <row r="3" spans="1:47" ht="16.5" customHeight="1">
      <c r="A3" s="55"/>
      <c r="B3" s="1403" t="s">
        <v>66</v>
      </c>
      <c r="C3" s="1403"/>
      <c r="D3" s="1403"/>
      <c r="E3" s="1403"/>
      <c r="F3" s="1403"/>
      <c r="G3" s="1403"/>
      <c r="H3" s="1403"/>
      <c r="I3" s="1403"/>
      <c r="J3" s="1403"/>
      <c r="K3" s="1403"/>
      <c r="L3" s="1403"/>
      <c r="M3" s="1403"/>
      <c r="N3" s="1403"/>
      <c r="O3" s="1403"/>
      <c r="P3" s="1403"/>
      <c r="Q3" s="1403"/>
      <c r="R3" s="1403"/>
      <c r="S3" s="1403"/>
      <c r="T3" s="1403"/>
      <c r="U3" s="1403"/>
      <c r="V3" s="1403"/>
      <c r="W3" s="1403"/>
      <c r="X3" s="1403"/>
      <c r="Y3" s="1403"/>
      <c r="Z3" s="1403"/>
      <c r="AA3" s="1403"/>
      <c r="AB3" s="1403"/>
      <c r="AC3" s="1403"/>
      <c r="AD3" s="1403"/>
      <c r="AE3" s="1403"/>
      <c r="AF3" s="1403"/>
      <c r="AG3" s="1403"/>
      <c r="AH3" s="1403"/>
      <c r="AI3" s="1403"/>
      <c r="AJ3" s="1403"/>
      <c r="AK3" s="1403"/>
    </row>
    <row r="4" spans="1:47" ht="16.5" customHeight="1">
      <c r="A4" s="56"/>
      <c r="B4" s="60"/>
      <c r="C4" s="60"/>
      <c r="D4" s="60"/>
      <c r="E4" s="60"/>
      <c r="F4" s="60"/>
      <c r="G4" s="60"/>
      <c r="H4" s="60"/>
      <c r="I4" s="60"/>
      <c r="J4" s="60"/>
      <c r="K4" s="60"/>
      <c r="L4" s="60"/>
      <c r="M4" s="60"/>
      <c r="N4" s="60"/>
      <c r="O4" s="60"/>
      <c r="P4" s="60"/>
      <c r="Q4" s="60"/>
      <c r="R4" s="60"/>
      <c r="S4" s="60"/>
      <c r="T4" s="60"/>
      <c r="U4" s="61" t="s">
        <v>409</v>
      </c>
      <c r="V4" s="1734">
        <v>4</v>
      </c>
      <c r="W4" s="1734"/>
      <c r="X4" s="62" t="s">
        <v>68</v>
      </c>
      <c r="Y4" s="62"/>
      <c r="Z4" s="60"/>
      <c r="AA4" s="60"/>
      <c r="AB4" s="60"/>
      <c r="AC4" s="63"/>
      <c r="AD4" s="56"/>
      <c r="AE4" s="56"/>
      <c r="AF4" s="64"/>
      <c r="AG4" s="60"/>
      <c r="AH4" s="60"/>
      <c r="AI4" s="60"/>
      <c r="AJ4" s="65"/>
    </row>
    <row r="5" spans="1:47" ht="6" customHeight="1">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row>
    <row r="6" spans="1:47">
      <c r="A6" s="56" t="s">
        <v>410</v>
      </c>
      <c r="B6" s="56"/>
      <c r="C6" s="56"/>
      <c r="D6" s="56"/>
      <c r="E6" s="56"/>
      <c r="F6" s="56"/>
      <c r="G6" s="56"/>
      <c r="H6" s="56"/>
      <c r="I6" s="56"/>
      <c r="J6" s="56"/>
      <c r="K6" s="56"/>
      <c r="L6" s="56"/>
      <c r="M6" s="56"/>
      <c r="N6" s="56"/>
      <c r="O6" s="56"/>
      <c r="P6" s="56"/>
      <c r="Q6" s="56"/>
      <c r="R6" s="58"/>
      <c r="S6" s="58"/>
      <c r="T6" s="58"/>
      <c r="U6" s="58"/>
      <c r="V6" s="58"/>
      <c r="W6" s="58"/>
      <c r="X6" s="58"/>
      <c r="Y6" s="58"/>
      <c r="Z6" s="58"/>
      <c r="AA6" s="67"/>
      <c r="AB6" s="67"/>
      <c r="AC6" s="68"/>
      <c r="AD6" s="68"/>
      <c r="AE6" s="68"/>
      <c r="AF6" s="68"/>
      <c r="AG6" s="68"/>
      <c r="AH6" s="68"/>
      <c r="AI6" s="68"/>
      <c r="AJ6" s="68"/>
    </row>
    <row r="7" spans="1:47" ht="4.5" customHeight="1">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47" s="70" customFormat="1" ht="13.5" customHeight="1">
      <c r="A8" s="1735" t="s">
        <v>13</v>
      </c>
      <c r="B8" s="1275"/>
      <c r="C8" s="1275"/>
      <c r="D8" s="1275"/>
      <c r="E8" s="1275"/>
      <c r="F8" s="1275"/>
      <c r="G8" s="1736" t="s">
        <v>403</v>
      </c>
      <c r="H8" s="1737"/>
      <c r="I8" s="1737"/>
      <c r="J8" s="1737"/>
      <c r="K8" s="1737"/>
      <c r="L8" s="1737"/>
      <c r="M8" s="1737"/>
      <c r="N8" s="1737"/>
      <c r="O8" s="1737"/>
      <c r="P8" s="1737"/>
      <c r="Q8" s="1737"/>
      <c r="R8" s="1737"/>
      <c r="S8" s="1737"/>
      <c r="T8" s="1737"/>
      <c r="U8" s="1737"/>
      <c r="V8" s="1737"/>
      <c r="W8" s="1737"/>
      <c r="X8" s="1737"/>
      <c r="Y8" s="1737"/>
      <c r="Z8" s="1737"/>
      <c r="AA8" s="1737"/>
      <c r="AB8" s="1737"/>
      <c r="AC8" s="1737"/>
      <c r="AD8" s="1737"/>
      <c r="AE8" s="1737"/>
      <c r="AF8" s="1737"/>
      <c r="AG8" s="1737"/>
      <c r="AH8" s="1737"/>
      <c r="AI8" s="1737"/>
      <c r="AJ8" s="1738"/>
    </row>
    <row r="9" spans="1:47" s="70" customFormat="1" ht="22.5" customHeight="1">
      <c r="A9" s="1387" t="s">
        <v>12</v>
      </c>
      <c r="B9" s="1388"/>
      <c r="C9" s="1388"/>
      <c r="D9" s="1388"/>
      <c r="E9" s="1388"/>
      <c r="F9" s="1388"/>
      <c r="G9" s="1721" t="s">
        <v>534</v>
      </c>
      <c r="H9" s="1722"/>
      <c r="I9" s="1722"/>
      <c r="J9" s="1722"/>
      <c r="K9" s="1722"/>
      <c r="L9" s="1722"/>
      <c r="M9" s="1722"/>
      <c r="N9" s="1722"/>
      <c r="O9" s="1722"/>
      <c r="P9" s="1722"/>
      <c r="Q9" s="1722"/>
      <c r="R9" s="1722"/>
      <c r="S9" s="1722"/>
      <c r="T9" s="1722"/>
      <c r="U9" s="1722"/>
      <c r="V9" s="1722"/>
      <c r="W9" s="1722"/>
      <c r="X9" s="1722"/>
      <c r="Y9" s="1722"/>
      <c r="Z9" s="1722"/>
      <c r="AA9" s="1722"/>
      <c r="AB9" s="1722"/>
      <c r="AC9" s="1722"/>
      <c r="AD9" s="1722"/>
      <c r="AE9" s="1722"/>
      <c r="AF9" s="1722"/>
      <c r="AG9" s="1722"/>
      <c r="AH9" s="1722"/>
      <c r="AI9" s="1722"/>
      <c r="AJ9" s="1723"/>
    </row>
    <row r="10" spans="1:47" s="70" customFormat="1" ht="12.75" customHeight="1">
      <c r="A10" s="1392" t="s">
        <v>70</v>
      </c>
      <c r="B10" s="1393"/>
      <c r="C10" s="1393"/>
      <c r="D10" s="1393"/>
      <c r="E10" s="1393"/>
      <c r="F10" s="1393"/>
      <c r="G10" s="657" t="s">
        <v>18</v>
      </c>
      <c r="H10" s="1726" t="s">
        <v>535</v>
      </c>
      <c r="I10" s="1726"/>
      <c r="J10" s="1726"/>
      <c r="K10" s="1726"/>
      <c r="L10" s="1726"/>
      <c r="M10" s="72"/>
      <c r="N10" s="73"/>
      <c r="O10" s="73"/>
      <c r="P10" s="73"/>
      <c r="Q10" s="73"/>
      <c r="R10" s="73"/>
      <c r="S10" s="73"/>
      <c r="T10" s="73"/>
      <c r="U10" s="73"/>
      <c r="V10" s="73"/>
      <c r="W10" s="73"/>
      <c r="X10" s="73"/>
      <c r="Y10" s="73"/>
      <c r="Z10" s="73"/>
      <c r="AA10" s="73"/>
      <c r="AB10" s="73"/>
      <c r="AC10" s="73"/>
      <c r="AD10" s="73"/>
      <c r="AE10" s="73"/>
      <c r="AF10" s="73"/>
      <c r="AG10" s="73"/>
      <c r="AH10" s="73"/>
      <c r="AI10" s="73"/>
      <c r="AJ10" s="658"/>
    </row>
    <row r="11" spans="1:47" s="70" customFormat="1" ht="12" customHeight="1">
      <c r="A11" s="1395"/>
      <c r="B11" s="1396"/>
      <c r="C11" s="1396"/>
      <c r="D11" s="1396"/>
      <c r="E11" s="1396"/>
      <c r="F11" s="1396"/>
      <c r="G11" s="1727" t="s">
        <v>536</v>
      </c>
      <c r="H11" s="1728"/>
      <c r="I11" s="1728"/>
      <c r="J11" s="1728"/>
      <c r="K11" s="1728"/>
      <c r="L11" s="1728"/>
      <c r="M11" s="1728"/>
      <c r="N11" s="1728"/>
      <c r="O11" s="1728"/>
      <c r="P11" s="1728"/>
      <c r="Q11" s="1728"/>
      <c r="R11" s="1728"/>
      <c r="S11" s="1728"/>
      <c r="T11" s="1728"/>
      <c r="U11" s="1728"/>
      <c r="V11" s="1728"/>
      <c r="W11" s="1728"/>
      <c r="X11" s="1728"/>
      <c r="Y11" s="1728"/>
      <c r="Z11" s="1728"/>
      <c r="AA11" s="1728"/>
      <c r="AB11" s="1728"/>
      <c r="AC11" s="1728"/>
      <c r="AD11" s="1728"/>
      <c r="AE11" s="1728"/>
      <c r="AF11" s="1728"/>
      <c r="AG11" s="1728"/>
      <c r="AH11" s="1728"/>
      <c r="AI11" s="1728"/>
      <c r="AJ11" s="1729"/>
    </row>
    <row r="12" spans="1:47" s="70" customFormat="1" ht="12" customHeight="1">
      <c r="A12" s="1724"/>
      <c r="B12" s="1725"/>
      <c r="C12" s="1725"/>
      <c r="D12" s="1725"/>
      <c r="E12" s="1725"/>
      <c r="F12" s="1725"/>
      <c r="G12" s="1730" t="s">
        <v>537</v>
      </c>
      <c r="H12" s="1731"/>
      <c r="I12" s="1731"/>
      <c r="J12" s="1731"/>
      <c r="K12" s="1731"/>
      <c r="L12" s="1731"/>
      <c r="M12" s="1731"/>
      <c r="N12" s="1731"/>
      <c r="O12" s="1731"/>
      <c r="P12" s="1731"/>
      <c r="Q12" s="1731"/>
      <c r="R12" s="1731"/>
      <c r="S12" s="1731"/>
      <c r="T12" s="1731"/>
      <c r="U12" s="1731"/>
      <c r="V12" s="1731"/>
      <c r="W12" s="1731"/>
      <c r="X12" s="1731"/>
      <c r="Y12" s="1731"/>
      <c r="Z12" s="1731"/>
      <c r="AA12" s="1731"/>
      <c r="AB12" s="1731"/>
      <c r="AC12" s="1731"/>
      <c r="AD12" s="1731"/>
      <c r="AE12" s="1731"/>
      <c r="AF12" s="1731"/>
      <c r="AG12" s="1731"/>
      <c r="AH12" s="1731"/>
      <c r="AI12" s="1731"/>
      <c r="AJ12" s="1732"/>
    </row>
    <row r="13" spans="1:47" s="70" customFormat="1" ht="12">
      <c r="A13" s="1419" t="s">
        <v>13</v>
      </c>
      <c r="B13" s="1420"/>
      <c r="C13" s="1420"/>
      <c r="D13" s="1420"/>
      <c r="E13" s="1420"/>
      <c r="F13" s="1420"/>
      <c r="G13" s="1713" t="s">
        <v>538</v>
      </c>
      <c r="H13" s="1714"/>
      <c r="I13" s="1714"/>
      <c r="J13" s="1714"/>
      <c r="K13" s="1714"/>
      <c r="L13" s="1714"/>
      <c r="M13" s="1714"/>
      <c r="N13" s="1714"/>
      <c r="O13" s="1714"/>
      <c r="P13" s="1714"/>
      <c r="Q13" s="1714"/>
      <c r="R13" s="1714"/>
      <c r="S13" s="1714"/>
      <c r="T13" s="1714"/>
      <c r="U13" s="1714"/>
      <c r="V13" s="1714"/>
      <c r="W13" s="1714"/>
      <c r="X13" s="1714"/>
      <c r="Y13" s="1714"/>
      <c r="Z13" s="1714"/>
      <c r="AA13" s="1714"/>
      <c r="AB13" s="1714"/>
      <c r="AC13" s="1714"/>
      <c r="AD13" s="1714"/>
      <c r="AE13" s="1714"/>
      <c r="AF13" s="1714"/>
      <c r="AG13" s="1714"/>
      <c r="AH13" s="1714"/>
      <c r="AI13" s="1714"/>
      <c r="AJ13" s="1715"/>
      <c r="AU13" s="76"/>
    </row>
    <row r="14" spans="1:47" s="70" customFormat="1" ht="22.5" customHeight="1">
      <c r="A14" s="1395" t="s">
        <v>71</v>
      </c>
      <c r="B14" s="1396"/>
      <c r="C14" s="1396"/>
      <c r="D14" s="1396"/>
      <c r="E14" s="1396"/>
      <c r="F14" s="1396"/>
      <c r="G14" s="1716" t="s">
        <v>539</v>
      </c>
      <c r="H14" s="1717"/>
      <c r="I14" s="1717"/>
      <c r="J14" s="1717"/>
      <c r="K14" s="1717"/>
      <c r="L14" s="1717"/>
      <c r="M14" s="1717"/>
      <c r="N14" s="1717"/>
      <c r="O14" s="1717"/>
      <c r="P14" s="1717"/>
      <c r="Q14" s="1717"/>
      <c r="R14" s="1717"/>
      <c r="S14" s="1717"/>
      <c r="T14" s="1717"/>
      <c r="U14" s="1717"/>
      <c r="V14" s="1717"/>
      <c r="W14" s="1717"/>
      <c r="X14" s="1717"/>
      <c r="Y14" s="1717"/>
      <c r="Z14" s="1717"/>
      <c r="AA14" s="1717"/>
      <c r="AB14" s="1717"/>
      <c r="AC14" s="1717"/>
      <c r="AD14" s="1717"/>
      <c r="AE14" s="1717"/>
      <c r="AF14" s="1717"/>
      <c r="AG14" s="1717"/>
      <c r="AH14" s="1717"/>
      <c r="AI14" s="1717"/>
      <c r="AJ14" s="1718"/>
      <c r="AU14" s="76"/>
    </row>
    <row r="15" spans="1:47" s="70" customFormat="1" ht="15" customHeight="1">
      <c r="A15" s="1373" t="s">
        <v>32</v>
      </c>
      <c r="B15" s="1373"/>
      <c r="C15" s="1373"/>
      <c r="D15" s="1373"/>
      <c r="E15" s="1373"/>
      <c r="F15" s="1373"/>
      <c r="G15" s="1719" t="s">
        <v>33</v>
      </c>
      <c r="H15" s="1719"/>
      <c r="I15" s="1719"/>
      <c r="J15" s="1387"/>
      <c r="K15" s="1720" t="s">
        <v>540</v>
      </c>
      <c r="L15" s="1720"/>
      <c r="M15" s="1720"/>
      <c r="N15" s="1720"/>
      <c r="O15" s="1720"/>
      <c r="P15" s="1389" t="s">
        <v>35</v>
      </c>
      <c r="Q15" s="1719"/>
      <c r="R15" s="1719"/>
      <c r="S15" s="1387"/>
      <c r="T15" s="1720" t="s">
        <v>541</v>
      </c>
      <c r="U15" s="1720"/>
      <c r="V15" s="1720"/>
      <c r="W15" s="1720"/>
      <c r="X15" s="1720"/>
      <c r="Y15" s="1389" t="s">
        <v>72</v>
      </c>
      <c r="Z15" s="1719"/>
      <c r="AA15" s="1719"/>
      <c r="AB15" s="1387"/>
      <c r="AC15" s="1712" t="s">
        <v>542</v>
      </c>
      <c r="AD15" s="1712"/>
      <c r="AE15" s="1712"/>
      <c r="AF15" s="1712"/>
      <c r="AG15" s="1712"/>
      <c r="AH15" s="1712"/>
      <c r="AI15" s="1712"/>
      <c r="AJ15" s="1712"/>
      <c r="AU15" s="76"/>
    </row>
    <row r="16" spans="1:47" s="70" customFormat="1" ht="12" customHeight="1" thickBot="1">
      <c r="A16" s="223"/>
      <c r="B16" s="223"/>
      <c r="C16" s="223"/>
      <c r="D16" s="223"/>
      <c r="E16" s="223"/>
      <c r="F16" s="223"/>
      <c r="G16" s="223"/>
      <c r="H16" s="223"/>
      <c r="I16" s="223"/>
      <c r="J16" s="223"/>
      <c r="K16" s="659"/>
      <c r="L16" s="659"/>
      <c r="M16" s="659"/>
      <c r="N16" s="659"/>
      <c r="O16" s="659"/>
      <c r="P16" s="659"/>
      <c r="Q16" s="659"/>
      <c r="R16" s="659"/>
      <c r="S16" s="659"/>
      <c r="T16" s="659"/>
      <c r="U16" s="659"/>
      <c r="V16" s="223"/>
      <c r="W16" s="223"/>
      <c r="X16" s="223"/>
      <c r="Y16" s="223"/>
      <c r="Z16" s="659"/>
      <c r="AA16" s="659"/>
      <c r="AB16" s="659"/>
      <c r="AC16" s="659"/>
      <c r="AD16" s="659"/>
      <c r="AE16" s="659"/>
      <c r="AF16" s="659"/>
      <c r="AG16" s="659"/>
      <c r="AH16" s="659"/>
      <c r="AI16" s="659"/>
      <c r="AJ16" s="659"/>
      <c r="AU16" s="76"/>
    </row>
    <row r="17" spans="1:47" s="70" customFormat="1" ht="3.75" customHeight="1">
      <c r="A17" s="79"/>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1"/>
      <c r="AK17" s="81"/>
      <c r="AL17" s="82"/>
      <c r="AU17" s="76"/>
    </row>
    <row r="18" spans="1:47" s="70" customFormat="1" ht="18" customHeight="1" thickBot="1">
      <c r="A18" s="83" t="s">
        <v>411</v>
      </c>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84"/>
      <c r="AK18" s="84"/>
      <c r="AL18" s="85"/>
      <c r="AU18" s="76"/>
    </row>
    <row r="19" spans="1:47" ht="18" customHeight="1" thickBot="1">
      <c r="A19" s="86"/>
      <c r="B19" s="87" t="s">
        <v>74</v>
      </c>
      <c r="C19" s="88" t="s">
        <v>75</v>
      </c>
      <c r="D19" s="89"/>
      <c r="E19" s="90"/>
      <c r="F19" s="90"/>
      <c r="G19" s="90"/>
      <c r="H19" s="90"/>
      <c r="I19" s="90"/>
      <c r="J19" s="90"/>
      <c r="K19" s="90"/>
      <c r="L19" s="91" t="s">
        <v>74</v>
      </c>
      <c r="M19" s="92" t="s">
        <v>76</v>
      </c>
      <c r="N19" s="93"/>
      <c r="O19" s="94"/>
      <c r="P19" s="95"/>
      <c r="Q19" s="95"/>
      <c r="R19" s="95"/>
      <c r="S19" s="95"/>
      <c r="T19" s="95"/>
      <c r="U19" s="95"/>
      <c r="V19" s="95"/>
      <c r="W19" s="96" t="s">
        <v>74</v>
      </c>
      <c r="X19" s="97" t="s">
        <v>77</v>
      </c>
      <c r="Y19" s="98"/>
      <c r="Z19" s="98"/>
      <c r="AA19" s="99"/>
      <c r="AB19" s="98"/>
      <c r="AC19" s="98"/>
      <c r="AD19" s="98"/>
      <c r="AE19" s="98"/>
      <c r="AF19" s="98"/>
      <c r="AG19" s="98"/>
      <c r="AH19" s="98"/>
      <c r="AI19" s="98"/>
      <c r="AJ19" s="98"/>
      <c r="AK19" s="100"/>
      <c r="AL19" s="85"/>
      <c r="AU19" s="101"/>
    </row>
    <row r="20" spans="1:47" ht="17.25" customHeight="1">
      <c r="A20" s="86"/>
      <c r="B20" s="1411" t="s">
        <v>412</v>
      </c>
      <c r="C20" s="1166"/>
      <c r="D20" s="1166"/>
      <c r="E20" s="1166"/>
      <c r="F20" s="1166"/>
      <c r="G20" s="1166"/>
      <c r="H20" s="1166"/>
      <c r="I20" s="1166"/>
      <c r="J20" s="1166"/>
      <c r="K20" s="1166"/>
      <c r="L20" s="1411"/>
      <c r="M20" s="1166"/>
      <c r="N20" s="1166"/>
      <c r="O20" s="1166"/>
      <c r="P20" s="1166"/>
      <c r="Q20" s="1166"/>
      <c r="R20" s="1166"/>
      <c r="S20" s="1166"/>
      <c r="T20" s="1166"/>
      <c r="U20" s="1166"/>
      <c r="V20" s="1166"/>
      <c r="W20" s="1411"/>
      <c r="X20" s="1166"/>
      <c r="Y20" s="1166"/>
      <c r="Z20" s="1166"/>
      <c r="AA20" s="1166"/>
      <c r="AB20" s="1166"/>
      <c r="AC20" s="1166"/>
      <c r="AD20" s="1166"/>
      <c r="AE20" s="1166"/>
      <c r="AF20" s="1166"/>
      <c r="AG20" s="1166"/>
      <c r="AH20" s="1166"/>
      <c r="AI20" s="1166"/>
      <c r="AJ20" s="1166"/>
      <c r="AK20" s="1166"/>
      <c r="AL20" s="102"/>
      <c r="AU20" s="101"/>
    </row>
    <row r="21" spans="1:47" ht="3.75" customHeight="1" thickBot="1">
      <c r="A21" s="10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5"/>
      <c r="AK21" s="105"/>
      <c r="AL21" s="106"/>
      <c r="AU21" s="101"/>
    </row>
    <row r="22" spans="1:47" ht="15" customHeight="1">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9"/>
      <c r="AK22" s="107"/>
      <c r="AT22" s="101"/>
    </row>
    <row r="23" spans="1:47" s="70" customFormat="1" ht="12">
      <c r="A23" s="281" t="s">
        <v>413</v>
      </c>
      <c r="B23" s="223"/>
      <c r="C23" s="223"/>
      <c r="D23" s="223"/>
      <c r="E23" s="223"/>
      <c r="F23" s="110"/>
      <c r="G23" s="223"/>
      <c r="H23" s="223"/>
      <c r="I23" s="223"/>
      <c r="J23" s="223"/>
      <c r="K23" s="659"/>
      <c r="L23" s="660" t="s">
        <v>414</v>
      </c>
      <c r="M23" s="110"/>
      <c r="N23" s="659"/>
      <c r="O23" s="659"/>
      <c r="P23" s="659"/>
      <c r="Q23" s="659"/>
      <c r="R23" s="659"/>
      <c r="S23" s="659"/>
      <c r="T23" s="659"/>
      <c r="U23" s="659"/>
      <c r="V23" s="223"/>
      <c r="W23" s="223"/>
      <c r="X23" s="223"/>
      <c r="Y23" s="223"/>
      <c r="Z23" s="659"/>
      <c r="AA23" s="659"/>
      <c r="AB23" s="659"/>
      <c r="AC23" s="659"/>
      <c r="AD23" s="659"/>
      <c r="AE23" s="659"/>
      <c r="AF23" s="659"/>
      <c r="AG23" s="659"/>
      <c r="AH23" s="659"/>
      <c r="AI23" s="659"/>
      <c r="AJ23" s="659"/>
      <c r="AU23" s="76"/>
    </row>
    <row r="24" spans="1:47" s="70" customFormat="1" ht="99" customHeight="1">
      <c r="A24" s="1411" t="s">
        <v>415</v>
      </c>
      <c r="B24" s="1411"/>
      <c r="C24" s="1411"/>
      <c r="D24" s="1411"/>
      <c r="E24" s="1411"/>
      <c r="F24" s="1411"/>
      <c r="G24" s="1411"/>
      <c r="H24" s="1411"/>
      <c r="I24" s="1411"/>
      <c r="J24" s="1411"/>
      <c r="K24" s="1411"/>
      <c r="L24" s="1411"/>
      <c r="M24" s="1411"/>
      <c r="N24" s="1411"/>
      <c r="O24" s="1411"/>
      <c r="P24" s="1411"/>
      <c r="Q24" s="1411"/>
      <c r="R24" s="1411"/>
      <c r="S24" s="1411"/>
      <c r="T24" s="1411"/>
      <c r="U24" s="1411"/>
      <c r="V24" s="1411"/>
      <c r="W24" s="1411"/>
      <c r="X24" s="1411"/>
      <c r="Y24" s="1411"/>
      <c r="Z24" s="1411"/>
      <c r="AA24" s="1411"/>
      <c r="AB24" s="1411"/>
      <c r="AC24" s="1411"/>
      <c r="AD24" s="1411"/>
      <c r="AE24" s="1411"/>
      <c r="AF24" s="1411"/>
      <c r="AG24" s="1411"/>
      <c r="AH24" s="1411"/>
      <c r="AI24" s="1411"/>
      <c r="AJ24" s="1411"/>
      <c r="AK24" s="1411"/>
      <c r="AL24" s="1411"/>
      <c r="AU24" s="76"/>
    </row>
    <row r="25" spans="1:47" s="70" customFormat="1" ht="3" customHeight="1">
      <c r="A25" s="956"/>
      <c r="B25" s="956"/>
      <c r="C25" s="956"/>
      <c r="D25" s="956"/>
      <c r="E25" s="956"/>
      <c r="F25" s="956"/>
      <c r="G25" s="956"/>
      <c r="H25" s="956"/>
      <c r="I25" s="956"/>
      <c r="J25" s="956"/>
      <c r="K25" s="956"/>
      <c r="L25" s="956"/>
      <c r="M25" s="956"/>
      <c r="N25" s="956"/>
      <c r="O25" s="956"/>
      <c r="P25" s="956"/>
      <c r="Q25" s="956"/>
      <c r="R25" s="956"/>
      <c r="S25" s="956"/>
      <c r="T25" s="956"/>
      <c r="U25" s="956"/>
      <c r="V25" s="956"/>
      <c r="W25" s="956"/>
      <c r="X25" s="956"/>
      <c r="Y25" s="956"/>
      <c r="Z25" s="956"/>
      <c r="AA25" s="956"/>
      <c r="AB25" s="956"/>
      <c r="AC25" s="956"/>
      <c r="AD25" s="956"/>
      <c r="AE25" s="956"/>
      <c r="AF25" s="956"/>
      <c r="AG25" s="956"/>
      <c r="AH25" s="956"/>
      <c r="AI25" s="956"/>
      <c r="AJ25" s="956"/>
      <c r="AK25" s="956"/>
      <c r="AL25" s="956"/>
      <c r="AU25" s="76"/>
    </row>
    <row r="26" spans="1:47" s="70" customFormat="1" ht="15" customHeight="1" thickBot="1">
      <c r="A26" s="223"/>
      <c r="B26" s="240"/>
      <c r="C26" s="281"/>
      <c r="D26" s="223"/>
      <c r="E26" s="223"/>
      <c r="F26" s="223"/>
      <c r="G26" s="223"/>
      <c r="H26" s="223"/>
      <c r="I26" s="223"/>
      <c r="J26" s="223"/>
      <c r="K26" s="659"/>
      <c r="L26" s="659"/>
      <c r="M26" s="659"/>
      <c r="N26" s="659"/>
      <c r="O26" s="659"/>
      <c r="P26" s="659"/>
      <c r="Q26" s="659"/>
      <c r="R26" s="659"/>
      <c r="S26" s="661"/>
      <c r="T26" s="662"/>
      <c r="U26" s="662"/>
      <c r="V26" s="663" t="s">
        <v>416</v>
      </c>
      <c r="W26" s="662"/>
      <c r="X26" s="662"/>
      <c r="Y26" s="662"/>
      <c r="Z26" s="223"/>
      <c r="AA26" s="223"/>
      <c r="AB26" s="661"/>
      <c r="AC26" s="663" t="s">
        <v>417</v>
      </c>
      <c r="AD26" s="662"/>
      <c r="AE26" s="662"/>
      <c r="AF26" s="662"/>
      <c r="AG26" s="662"/>
      <c r="AH26" s="662"/>
      <c r="AI26" s="223"/>
      <c r="AJ26" s="663" t="s">
        <v>418</v>
      </c>
      <c r="AU26" s="76"/>
    </row>
    <row r="27" spans="1:47" ht="15" customHeight="1" thickBot="1">
      <c r="A27" s="1412"/>
      <c r="B27" s="1413"/>
      <c r="C27" s="1413"/>
      <c r="D27" s="1413"/>
      <c r="E27" s="1413"/>
      <c r="F27" s="1413"/>
      <c r="G27" s="1413"/>
      <c r="H27" s="1413"/>
      <c r="I27" s="1413"/>
      <c r="J27" s="1413"/>
      <c r="K27" s="1413"/>
      <c r="L27" s="1413"/>
      <c r="M27" s="1413"/>
      <c r="N27" s="1413"/>
      <c r="O27" s="1414"/>
      <c r="P27" s="1415" t="s">
        <v>82</v>
      </c>
      <c r="Q27" s="1416"/>
      <c r="R27" s="1416"/>
      <c r="S27" s="1416"/>
      <c r="T27" s="1416"/>
      <c r="U27" s="1417"/>
      <c r="V27" s="112" t="s">
        <v>74</v>
      </c>
      <c r="W27" s="1418" t="s">
        <v>83</v>
      </c>
      <c r="X27" s="1416"/>
      <c r="Y27" s="1416"/>
      <c r="Z27" s="1416"/>
      <c r="AA27" s="1416"/>
      <c r="AB27" s="1417"/>
      <c r="AC27" s="112" t="s">
        <v>74</v>
      </c>
      <c r="AD27" s="1418" t="s">
        <v>84</v>
      </c>
      <c r="AE27" s="1416"/>
      <c r="AF27" s="1416"/>
      <c r="AG27" s="1416"/>
      <c r="AH27" s="1416"/>
      <c r="AI27" s="1417"/>
      <c r="AJ27" s="112" t="s">
        <v>74</v>
      </c>
    </row>
    <row r="28" spans="1:47">
      <c r="A28" s="113" t="s">
        <v>85</v>
      </c>
      <c r="B28" s="1361" t="s">
        <v>86</v>
      </c>
      <c r="C28" s="1361"/>
      <c r="D28" s="1362">
        <v>4</v>
      </c>
      <c r="E28" s="1362"/>
      <c r="F28" s="114" t="s">
        <v>419</v>
      </c>
      <c r="G28" s="115"/>
      <c r="H28" s="115"/>
      <c r="I28" s="115"/>
      <c r="J28" s="115"/>
      <c r="K28" s="115"/>
      <c r="L28" s="115"/>
      <c r="M28" s="115"/>
      <c r="N28" s="115"/>
      <c r="O28" s="116"/>
      <c r="P28" s="1359">
        <v>14967720</v>
      </c>
      <c r="Q28" s="1360"/>
      <c r="R28" s="1360"/>
      <c r="S28" s="1360"/>
      <c r="T28" s="1360"/>
      <c r="U28" s="1710"/>
      <c r="V28" s="664" t="s">
        <v>88</v>
      </c>
      <c r="W28" s="1359">
        <v>3100080</v>
      </c>
      <c r="X28" s="1360"/>
      <c r="Y28" s="1360"/>
      <c r="Z28" s="1360"/>
      <c r="AA28" s="1360"/>
      <c r="AB28" s="1710"/>
      <c r="AC28" s="664" t="s">
        <v>88</v>
      </c>
      <c r="AD28" s="1359">
        <v>1399380</v>
      </c>
      <c r="AE28" s="1360"/>
      <c r="AF28" s="1360"/>
      <c r="AG28" s="1360"/>
      <c r="AH28" s="1360"/>
      <c r="AI28" s="1710"/>
      <c r="AJ28" s="665" t="s">
        <v>88</v>
      </c>
      <c r="AL28" s="75"/>
    </row>
    <row r="29" spans="1:47" ht="22.5" customHeight="1">
      <c r="A29" s="119" t="s">
        <v>89</v>
      </c>
      <c r="B29" s="1366" t="s">
        <v>420</v>
      </c>
      <c r="C29" s="1367"/>
      <c r="D29" s="1367"/>
      <c r="E29" s="1367"/>
      <c r="F29" s="1367"/>
      <c r="G29" s="1367"/>
      <c r="H29" s="1367"/>
      <c r="I29" s="1367"/>
      <c r="J29" s="1367"/>
      <c r="K29" s="1367"/>
      <c r="L29" s="1367"/>
      <c r="M29" s="1367"/>
      <c r="N29" s="1367"/>
      <c r="O29" s="1368"/>
      <c r="P29" s="1369">
        <v>14970000</v>
      </c>
      <c r="Q29" s="1370"/>
      <c r="R29" s="1370"/>
      <c r="S29" s="1370"/>
      <c r="T29" s="1370"/>
      <c r="U29" s="1711"/>
      <c r="V29" s="666" t="s">
        <v>88</v>
      </c>
      <c r="W29" s="1369">
        <v>3101000</v>
      </c>
      <c r="X29" s="1370"/>
      <c r="Y29" s="1370"/>
      <c r="Z29" s="1370"/>
      <c r="AA29" s="1370"/>
      <c r="AB29" s="1711"/>
      <c r="AC29" s="666" t="s">
        <v>88</v>
      </c>
      <c r="AD29" s="1369">
        <v>1399500</v>
      </c>
      <c r="AE29" s="1370"/>
      <c r="AF29" s="1370"/>
      <c r="AG29" s="1370"/>
      <c r="AH29" s="1370"/>
      <c r="AI29" s="1711"/>
      <c r="AJ29" s="667" t="s">
        <v>88</v>
      </c>
    </row>
    <row r="30" spans="1:47" ht="22.5" customHeight="1">
      <c r="A30" s="122"/>
      <c r="B30" s="1689" t="s">
        <v>421</v>
      </c>
      <c r="C30" s="1355"/>
      <c r="D30" s="1355"/>
      <c r="E30" s="1355"/>
      <c r="F30" s="1355"/>
      <c r="G30" s="1355"/>
      <c r="H30" s="1355"/>
      <c r="I30" s="1355"/>
      <c r="J30" s="1355"/>
      <c r="K30" s="1355"/>
      <c r="L30" s="1355"/>
      <c r="M30" s="1355"/>
      <c r="N30" s="1355"/>
      <c r="O30" s="1356"/>
      <c r="P30" s="1690">
        <v>121338717</v>
      </c>
      <c r="Q30" s="1691"/>
      <c r="R30" s="1691"/>
      <c r="S30" s="1691"/>
      <c r="T30" s="1691"/>
      <c r="U30" s="1692"/>
      <c r="V30" s="668" t="s">
        <v>88</v>
      </c>
      <c r="W30" s="1690">
        <v>169321008</v>
      </c>
      <c r="X30" s="1691"/>
      <c r="Y30" s="1691"/>
      <c r="Z30" s="1691"/>
      <c r="AA30" s="1691"/>
      <c r="AB30" s="1692"/>
      <c r="AC30" s="668" t="s">
        <v>88</v>
      </c>
      <c r="AD30" s="1690">
        <v>101149499.5</v>
      </c>
      <c r="AE30" s="1691"/>
      <c r="AF30" s="1691"/>
      <c r="AG30" s="1691"/>
      <c r="AH30" s="1691"/>
      <c r="AI30" s="1692"/>
      <c r="AJ30" s="669" t="s">
        <v>88</v>
      </c>
    </row>
    <row r="31" spans="1:47" ht="15" customHeight="1">
      <c r="A31" s="122"/>
      <c r="B31" s="1352"/>
      <c r="C31" s="670" t="s">
        <v>422</v>
      </c>
      <c r="D31" s="671"/>
      <c r="E31" s="671"/>
      <c r="F31" s="671"/>
      <c r="G31" s="671"/>
      <c r="H31" s="671"/>
      <c r="I31" s="671"/>
      <c r="J31" s="671"/>
      <c r="K31" s="671"/>
      <c r="L31" s="671"/>
      <c r="M31" s="671"/>
      <c r="N31" s="671"/>
      <c r="O31" s="672"/>
      <c r="P31" s="1693">
        <v>124712404</v>
      </c>
      <c r="Q31" s="1694"/>
      <c r="R31" s="1694"/>
      <c r="S31" s="1694"/>
      <c r="T31" s="1694"/>
      <c r="U31" s="1695"/>
      <c r="V31" s="673" t="s">
        <v>88</v>
      </c>
      <c r="W31" s="1696">
        <v>185688108</v>
      </c>
      <c r="X31" s="1697"/>
      <c r="Y31" s="1697"/>
      <c r="Z31" s="1697"/>
      <c r="AA31" s="1697"/>
      <c r="AB31" s="1698"/>
      <c r="AC31" s="673" t="s">
        <v>88</v>
      </c>
      <c r="AD31" s="1696">
        <v>110183399.5</v>
      </c>
      <c r="AE31" s="1697"/>
      <c r="AF31" s="1697"/>
      <c r="AG31" s="1697"/>
      <c r="AH31" s="1697"/>
      <c r="AI31" s="1698"/>
      <c r="AJ31" s="674" t="s">
        <v>88</v>
      </c>
      <c r="AL31" s="75"/>
    </row>
    <row r="32" spans="1:47" ht="15" customHeight="1">
      <c r="A32" s="122"/>
      <c r="B32" s="1352"/>
      <c r="C32" s="131" t="s">
        <v>423</v>
      </c>
      <c r="D32" s="132"/>
      <c r="E32" s="132"/>
      <c r="F32" s="132"/>
      <c r="G32" s="132"/>
      <c r="H32" s="132"/>
      <c r="I32" s="132"/>
      <c r="J32" s="132"/>
      <c r="K32" s="132"/>
      <c r="L32" s="132"/>
      <c r="M32" s="132"/>
      <c r="N32" s="132"/>
      <c r="O32" s="133"/>
      <c r="P32" s="1699"/>
      <c r="Q32" s="1700"/>
      <c r="R32" s="1700"/>
      <c r="S32" s="1700"/>
      <c r="T32" s="1700"/>
      <c r="U32" s="1700"/>
      <c r="V32" s="1701"/>
      <c r="W32" s="1693">
        <v>14967720</v>
      </c>
      <c r="X32" s="1694"/>
      <c r="Y32" s="1694"/>
      <c r="Z32" s="1694"/>
      <c r="AA32" s="1694"/>
      <c r="AB32" s="1695"/>
      <c r="AC32" s="674" t="s">
        <v>88</v>
      </c>
      <c r="AD32" s="1693">
        <v>7483860</v>
      </c>
      <c r="AE32" s="1694"/>
      <c r="AF32" s="1694"/>
      <c r="AG32" s="1694"/>
      <c r="AH32" s="1694"/>
      <c r="AI32" s="1695"/>
      <c r="AJ32" s="674" t="s">
        <v>88</v>
      </c>
    </row>
    <row r="33" spans="1:51" ht="15.75" customHeight="1">
      <c r="A33" s="122"/>
      <c r="B33" s="1352"/>
      <c r="C33" s="1333" t="s">
        <v>424</v>
      </c>
      <c r="D33" s="1702"/>
      <c r="E33" s="1702"/>
      <c r="F33" s="1702"/>
      <c r="G33" s="1702"/>
      <c r="H33" s="1702"/>
      <c r="I33" s="1702"/>
      <c r="J33" s="1702"/>
      <c r="K33" s="1702"/>
      <c r="L33" s="1702"/>
      <c r="M33" s="1702"/>
      <c r="N33" s="1702"/>
      <c r="O33" s="1703"/>
      <c r="P33" s="1693">
        <v>2394121</v>
      </c>
      <c r="Q33" s="1694"/>
      <c r="R33" s="1694"/>
      <c r="S33" s="1694"/>
      <c r="T33" s="1694"/>
      <c r="U33" s="1695"/>
      <c r="V33" s="674" t="s">
        <v>88</v>
      </c>
      <c r="W33" s="1699"/>
      <c r="X33" s="1700"/>
      <c r="Y33" s="1700"/>
      <c r="Z33" s="1700"/>
      <c r="AA33" s="1700"/>
      <c r="AB33" s="1700"/>
      <c r="AC33" s="1701"/>
      <c r="AD33" s="1693">
        <v>1550040</v>
      </c>
      <c r="AE33" s="1694"/>
      <c r="AF33" s="1694"/>
      <c r="AG33" s="1694"/>
      <c r="AH33" s="1694"/>
      <c r="AI33" s="1695"/>
      <c r="AJ33" s="674" t="s">
        <v>88</v>
      </c>
    </row>
    <row r="34" spans="1:51" ht="22.5" customHeight="1" thickBot="1">
      <c r="A34" s="122"/>
      <c r="B34" s="1352"/>
      <c r="C34" s="1333" t="s">
        <v>425</v>
      </c>
      <c r="D34" s="1334"/>
      <c r="E34" s="1334"/>
      <c r="F34" s="1334"/>
      <c r="G34" s="1334"/>
      <c r="H34" s="1334"/>
      <c r="I34" s="1334"/>
      <c r="J34" s="1334"/>
      <c r="K34" s="1334"/>
      <c r="L34" s="1334"/>
      <c r="M34" s="1334"/>
      <c r="N34" s="1334"/>
      <c r="O34" s="1335"/>
      <c r="P34" s="1704">
        <v>979566</v>
      </c>
      <c r="Q34" s="1705"/>
      <c r="R34" s="1705"/>
      <c r="S34" s="1705"/>
      <c r="T34" s="1705"/>
      <c r="U34" s="1706"/>
      <c r="V34" s="674" t="s">
        <v>88</v>
      </c>
      <c r="W34" s="1704">
        <v>1399380</v>
      </c>
      <c r="X34" s="1705"/>
      <c r="Y34" s="1705"/>
      <c r="Z34" s="1705"/>
      <c r="AA34" s="1705"/>
      <c r="AB34" s="1706"/>
      <c r="AC34" s="674" t="s">
        <v>88</v>
      </c>
      <c r="AD34" s="1707"/>
      <c r="AE34" s="1708"/>
      <c r="AF34" s="1708"/>
      <c r="AG34" s="1708"/>
      <c r="AH34" s="1708"/>
      <c r="AI34" s="1708"/>
      <c r="AJ34" s="1709"/>
    </row>
    <row r="35" spans="1:51" ht="26.25" customHeight="1" thickBot="1">
      <c r="A35" s="134"/>
      <c r="B35" s="1679" t="s">
        <v>426</v>
      </c>
      <c r="C35" s="1366"/>
      <c r="D35" s="1366"/>
      <c r="E35" s="1366"/>
      <c r="F35" s="1366"/>
      <c r="G35" s="1366"/>
      <c r="H35" s="1366"/>
      <c r="I35" s="1366"/>
      <c r="J35" s="1366"/>
      <c r="K35" s="1366"/>
      <c r="L35" s="1366"/>
      <c r="M35" s="1366"/>
      <c r="N35" s="1366"/>
      <c r="O35" s="1366"/>
      <c r="P35" s="1680">
        <v>106368717</v>
      </c>
      <c r="Q35" s="1681"/>
      <c r="R35" s="1681"/>
      <c r="S35" s="1681"/>
      <c r="T35" s="1681"/>
      <c r="U35" s="1682"/>
      <c r="V35" s="985" t="s">
        <v>88</v>
      </c>
      <c r="W35" s="1683">
        <v>166220008</v>
      </c>
      <c r="X35" s="1684"/>
      <c r="Y35" s="1684"/>
      <c r="Z35" s="1684"/>
      <c r="AA35" s="1684"/>
      <c r="AB35" s="1685"/>
      <c r="AC35" s="985" t="s">
        <v>88</v>
      </c>
      <c r="AD35" s="1686">
        <v>99749999.5</v>
      </c>
      <c r="AE35" s="1687"/>
      <c r="AF35" s="1687"/>
      <c r="AG35" s="1687"/>
      <c r="AH35" s="1687"/>
      <c r="AI35" s="1688"/>
      <c r="AJ35" s="667" t="s">
        <v>88</v>
      </c>
    </row>
    <row r="36" spans="1:51" s="70" customFormat="1" ht="6" customHeight="1">
      <c r="A36" s="223"/>
      <c r="B36" s="240"/>
      <c r="C36" s="281"/>
      <c r="D36" s="223"/>
      <c r="E36" s="223"/>
      <c r="F36" s="223"/>
      <c r="G36" s="223"/>
      <c r="H36" s="223"/>
      <c r="I36" s="223"/>
      <c r="J36" s="223"/>
      <c r="K36" s="659"/>
      <c r="L36" s="659"/>
      <c r="M36" s="659"/>
      <c r="N36" s="659"/>
      <c r="O36" s="659"/>
      <c r="P36" s="659"/>
      <c r="Q36" s="659"/>
      <c r="R36" s="659"/>
      <c r="S36" s="661"/>
      <c r="T36" s="662"/>
      <c r="U36" s="662"/>
      <c r="V36" s="662"/>
      <c r="W36" s="662"/>
      <c r="X36" s="662"/>
      <c r="Y36" s="662"/>
      <c r="Z36" s="223"/>
      <c r="AA36" s="223"/>
      <c r="AB36" s="661"/>
      <c r="AC36" s="662"/>
      <c r="AD36" s="662"/>
      <c r="AE36" s="662"/>
      <c r="AF36" s="662"/>
      <c r="AG36" s="662"/>
      <c r="AH36" s="662"/>
      <c r="AI36" s="223"/>
      <c r="AJ36" s="223"/>
      <c r="AU36" s="76"/>
    </row>
    <row r="37" spans="1:51" s="70" customFormat="1" ht="12" customHeight="1">
      <c r="A37" s="241" t="s">
        <v>99</v>
      </c>
      <c r="B37" s="1620" t="s">
        <v>427</v>
      </c>
      <c r="C37" s="1620"/>
      <c r="D37" s="1620"/>
      <c r="E37" s="1620"/>
      <c r="F37" s="1620"/>
      <c r="G37" s="1620"/>
      <c r="H37" s="1620"/>
      <c r="I37" s="1620"/>
      <c r="J37" s="1620"/>
      <c r="K37" s="1620"/>
      <c r="L37" s="1620"/>
      <c r="M37" s="1620"/>
      <c r="N37" s="1620"/>
      <c r="O37" s="1620"/>
      <c r="P37" s="1620"/>
      <c r="Q37" s="1620"/>
      <c r="R37" s="1620"/>
      <c r="S37" s="1620"/>
      <c r="T37" s="1620"/>
      <c r="U37" s="1620"/>
      <c r="V37" s="1620"/>
      <c r="W37" s="1620"/>
      <c r="X37" s="1620"/>
      <c r="Y37" s="1620"/>
      <c r="Z37" s="1620"/>
      <c r="AA37" s="1620"/>
      <c r="AB37" s="1620"/>
      <c r="AC37" s="1620"/>
      <c r="AD37" s="1620"/>
      <c r="AE37" s="1620"/>
      <c r="AF37" s="1620"/>
      <c r="AG37" s="1620"/>
      <c r="AH37" s="1620"/>
      <c r="AI37" s="1620"/>
      <c r="AJ37" s="1620"/>
      <c r="AK37" s="1620"/>
      <c r="AU37" s="76"/>
    </row>
    <row r="38" spans="1:51" s="70" customFormat="1" ht="22.5" customHeight="1">
      <c r="A38" s="241" t="s">
        <v>99</v>
      </c>
      <c r="B38" s="1620" t="s">
        <v>428</v>
      </c>
      <c r="C38" s="1620"/>
      <c r="D38" s="1620"/>
      <c r="E38" s="1620"/>
      <c r="F38" s="1620"/>
      <c r="G38" s="1620"/>
      <c r="H38" s="1620"/>
      <c r="I38" s="1620"/>
      <c r="J38" s="1620"/>
      <c r="K38" s="1620"/>
      <c r="L38" s="1620"/>
      <c r="M38" s="1620"/>
      <c r="N38" s="1620"/>
      <c r="O38" s="1620"/>
      <c r="P38" s="1620"/>
      <c r="Q38" s="1620"/>
      <c r="R38" s="1620"/>
      <c r="S38" s="1620"/>
      <c r="T38" s="1620"/>
      <c r="U38" s="1620"/>
      <c r="V38" s="1620"/>
      <c r="W38" s="1620"/>
      <c r="X38" s="1620"/>
      <c r="Y38" s="1620"/>
      <c r="Z38" s="1620"/>
      <c r="AA38" s="1620"/>
      <c r="AB38" s="1620"/>
      <c r="AC38" s="1620"/>
      <c r="AD38" s="1620"/>
      <c r="AE38" s="1620"/>
      <c r="AF38" s="1620"/>
      <c r="AG38" s="1620"/>
      <c r="AH38" s="1620"/>
      <c r="AI38" s="1620"/>
      <c r="AJ38" s="1620"/>
      <c r="AK38" s="1620"/>
      <c r="AU38" s="76"/>
    </row>
    <row r="39" spans="1:51" s="70" customFormat="1" ht="24.75" customHeight="1">
      <c r="A39" s="241" t="s">
        <v>99</v>
      </c>
      <c r="B39" s="1620" t="s">
        <v>429</v>
      </c>
      <c r="C39" s="1620"/>
      <c r="D39" s="1620"/>
      <c r="E39" s="1620"/>
      <c r="F39" s="1620"/>
      <c r="G39" s="1620"/>
      <c r="H39" s="1620"/>
      <c r="I39" s="1620"/>
      <c r="J39" s="1620"/>
      <c r="K39" s="1620"/>
      <c r="L39" s="1620"/>
      <c r="M39" s="1620"/>
      <c r="N39" s="1620"/>
      <c r="O39" s="1620"/>
      <c r="P39" s="1620"/>
      <c r="Q39" s="1620"/>
      <c r="R39" s="1620"/>
      <c r="S39" s="1620"/>
      <c r="T39" s="1620"/>
      <c r="U39" s="1620"/>
      <c r="V39" s="1620"/>
      <c r="W39" s="1620"/>
      <c r="X39" s="1620"/>
      <c r="Y39" s="1620"/>
      <c r="Z39" s="1620"/>
      <c r="AA39" s="1620"/>
      <c r="AB39" s="1620"/>
      <c r="AC39" s="1620"/>
      <c r="AD39" s="1620"/>
      <c r="AE39" s="1620"/>
      <c r="AF39" s="1620"/>
      <c r="AG39" s="1620"/>
      <c r="AH39" s="1620"/>
      <c r="AI39" s="1620"/>
      <c r="AJ39" s="1620"/>
      <c r="AK39" s="1620"/>
      <c r="AU39" s="76"/>
    </row>
    <row r="40" spans="1:51" s="70" customFormat="1" ht="6" customHeight="1">
      <c r="A40" s="223"/>
      <c r="B40" s="358"/>
      <c r="C40" s="281"/>
      <c r="D40" s="223"/>
      <c r="E40" s="223"/>
      <c r="F40" s="223"/>
      <c r="G40" s="223"/>
      <c r="H40" s="223"/>
      <c r="I40" s="223"/>
      <c r="J40" s="223"/>
      <c r="K40" s="659"/>
      <c r="L40" s="659"/>
      <c r="M40" s="659"/>
      <c r="N40" s="659"/>
      <c r="O40" s="659"/>
      <c r="P40" s="659"/>
      <c r="Q40" s="659"/>
      <c r="R40" s="659"/>
      <c r="S40" s="661"/>
      <c r="T40" s="662"/>
      <c r="U40" s="662"/>
      <c r="V40" s="662"/>
      <c r="W40" s="662"/>
      <c r="X40" s="662"/>
      <c r="Y40" s="662"/>
      <c r="Z40" s="223"/>
      <c r="AA40" s="223"/>
      <c r="AB40" s="661"/>
      <c r="AC40" s="662"/>
      <c r="AD40" s="662"/>
      <c r="AE40" s="662"/>
      <c r="AF40" s="662"/>
      <c r="AG40" s="662"/>
      <c r="AH40" s="662"/>
      <c r="AI40" s="223"/>
      <c r="AJ40" s="223"/>
      <c r="AU40" s="76"/>
    </row>
    <row r="41" spans="1:51" s="70" customFormat="1" ht="14.25">
      <c r="A41" s="223" t="s">
        <v>269</v>
      </c>
      <c r="B41" s="358" t="s">
        <v>430</v>
      </c>
      <c r="C41" s="281"/>
      <c r="D41" s="223"/>
      <c r="E41" s="223"/>
      <c r="F41" s="223"/>
      <c r="G41" s="223"/>
      <c r="H41" s="223"/>
      <c r="I41" s="223"/>
      <c r="J41" s="223"/>
      <c r="K41" s="659"/>
      <c r="L41" s="659"/>
      <c r="M41" s="659"/>
      <c r="N41" s="659"/>
      <c r="O41" s="659"/>
      <c r="P41" s="659"/>
      <c r="Q41" s="659"/>
      <c r="R41" s="659"/>
      <c r="S41" s="661"/>
      <c r="T41" s="662"/>
      <c r="U41" s="662"/>
      <c r="V41" s="662"/>
      <c r="W41" s="662"/>
      <c r="X41" s="662"/>
      <c r="Y41" s="662"/>
      <c r="Z41" s="223"/>
      <c r="AA41" s="223"/>
      <c r="AB41" s="661"/>
      <c r="AC41" s="662"/>
      <c r="AD41" s="662"/>
      <c r="AE41" s="662"/>
      <c r="AF41" s="662"/>
      <c r="AG41" s="662"/>
      <c r="AH41" s="662"/>
      <c r="AI41" s="223"/>
      <c r="AJ41" s="223"/>
      <c r="AU41" s="76"/>
    </row>
    <row r="42" spans="1:51" s="70" customFormat="1" ht="4.5" customHeight="1">
      <c r="A42" s="223"/>
      <c r="B42" s="358"/>
      <c r="C42" s="281"/>
      <c r="D42" s="223"/>
      <c r="E42" s="223"/>
      <c r="F42" s="223"/>
      <c r="G42" s="223"/>
      <c r="H42" s="223"/>
      <c r="I42" s="223"/>
      <c r="J42" s="223"/>
      <c r="K42" s="659"/>
      <c r="L42" s="659"/>
      <c r="M42" s="659"/>
      <c r="N42" s="659"/>
      <c r="O42" s="659"/>
      <c r="P42" s="659"/>
      <c r="Q42" s="659"/>
      <c r="R42" s="659"/>
      <c r="S42" s="661"/>
      <c r="T42" s="662"/>
      <c r="U42" s="662"/>
      <c r="V42" s="662"/>
      <c r="W42" s="662"/>
      <c r="X42" s="662"/>
      <c r="Y42" s="662"/>
      <c r="Z42" s="223"/>
      <c r="AA42" s="223"/>
      <c r="AB42" s="661"/>
      <c r="AC42" s="662"/>
      <c r="AD42" s="662"/>
      <c r="AE42" s="662"/>
      <c r="AF42" s="662"/>
      <c r="AG42" s="662"/>
      <c r="AH42" s="662"/>
      <c r="AI42" s="223"/>
      <c r="AJ42" s="223"/>
      <c r="AU42" s="76"/>
    </row>
    <row r="43" spans="1:51" s="70" customFormat="1" ht="39" customHeight="1" thickBot="1">
      <c r="A43" s="675"/>
      <c r="B43" s="676"/>
      <c r="C43" s="676"/>
      <c r="D43" s="676"/>
      <c r="E43" s="676"/>
      <c r="F43" s="676"/>
      <c r="G43" s="676"/>
      <c r="H43" s="676"/>
      <c r="I43" s="676"/>
      <c r="J43" s="676"/>
      <c r="K43" s="1673" t="s">
        <v>431</v>
      </c>
      <c r="L43" s="1674"/>
      <c r="M43" s="1675"/>
      <c r="N43" s="1673" t="s">
        <v>432</v>
      </c>
      <c r="O43" s="1674"/>
      <c r="P43" s="1674"/>
      <c r="Q43" s="1674"/>
      <c r="R43" s="1675"/>
      <c r="S43" s="1676" t="s">
        <v>433</v>
      </c>
      <c r="T43" s="1677"/>
      <c r="U43" s="1677"/>
      <c r="V43" s="1677"/>
      <c r="W43" s="1678"/>
      <c r="X43" s="1676" t="s">
        <v>133</v>
      </c>
      <c r="Y43" s="1677"/>
      <c r="Z43" s="1677"/>
      <c r="AA43" s="1677"/>
      <c r="AB43" s="1677"/>
      <c r="AC43" s="1677" t="s">
        <v>434</v>
      </c>
      <c r="AD43" s="1677"/>
      <c r="AE43" s="1678"/>
      <c r="AF43" s="1676" t="s">
        <v>435</v>
      </c>
      <c r="AG43" s="1677"/>
      <c r="AH43" s="1677"/>
      <c r="AI43" s="1677"/>
      <c r="AJ43" s="1678"/>
      <c r="AL43" s="1645" t="s">
        <v>436</v>
      </c>
      <c r="AM43" s="1646"/>
      <c r="AN43" s="220"/>
      <c r="AO43" s="220"/>
      <c r="AP43" s="220"/>
      <c r="AQ43" s="220"/>
      <c r="AR43" s="220"/>
      <c r="AS43" s="220"/>
      <c r="AT43" s="220"/>
      <c r="AU43" s="933"/>
      <c r="AV43" s="220"/>
      <c r="AW43" s="220"/>
      <c r="AX43" s="220"/>
      <c r="AY43" s="220"/>
    </row>
    <row r="44" spans="1:51" s="70" customFormat="1" ht="15.75" customHeight="1" thickBot="1">
      <c r="A44" s="677" t="s">
        <v>437</v>
      </c>
      <c r="B44" s="955"/>
      <c r="C44" s="955"/>
      <c r="D44" s="955"/>
      <c r="E44" s="955"/>
      <c r="F44" s="955"/>
      <c r="G44" s="955"/>
      <c r="H44" s="955"/>
      <c r="I44" s="955"/>
      <c r="J44" s="955"/>
      <c r="K44" s="1647"/>
      <c r="L44" s="1648" t="b">
        <v>1</v>
      </c>
      <c r="M44" s="1649"/>
      <c r="N44" s="1650">
        <v>255000</v>
      </c>
      <c r="O44" s="1651"/>
      <c r="P44" s="1651"/>
      <c r="Q44" s="1652"/>
      <c r="R44" s="678" t="s">
        <v>88</v>
      </c>
      <c r="S44" s="1653">
        <v>260822.00000000032</v>
      </c>
      <c r="T44" s="1654"/>
      <c r="U44" s="1654"/>
      <c r="V44" s="1654"/>
      <c r="W44" s="679" t="s">
        <v>138</v>
      </c>
      <c r="X44" s="1655">
        <v>5822.0000000003201</v>
      </c>
      <c r="Y44" s="1656"/>
      <c r="Z44" s="1656"/>
      <c r="AA44" s="1656"/>
      <c r="AB44" s="207" t="s">
        <v>138</v>
      </c>
      <c r="AC44" s="1657">
        <v>1.1119174942705152</v>
      </c>
      <c r="AD44" s="1657"/>
      <c r="AE44" s="1658"/>
      <c r="AF44" s="1659"/>
      <c r="AG44" s="1660"/>
      <c r="AH44" s="1660"/>
      <c r="AI44" s="1660"/>
      <c r="AJ44" s="1661"/>
      <c r="AK44" s="107" t="s">
        <v>189</v>
      </c>
      <c r="AL44" s="680" t="s">
        <v>74</v>
      </c>
      <c r="AM44" s="931" t="s">
        <v>438</v>
      </c>
      <c r="AN44" s="755"/>
      <c r="AO44" s="755"/>
      <c r="AP44" s="755"/>
      <c r="AQ44" s="755"/>
      <c r="AR44" s="755"/>
      <c r="AS44" s="755"/>
      <c r="AT44" s="755"/>
      <c r="AU44" s="755"/>
      <c r="AV44" s="755"/>
      <c r="AW44" s="755"/>
      <c r="AX44" s="756"/>
      <c r="AY44" s="220"/>
    </row>
    <row r="45" spans="1:51" s="70" customFormat="1" ht="15.75" customHeight="1" thickBot="1">
      <c r="A45" s="681" t="s">
        <v>439</v>
      </c>
      <c r="B45" s="682"/>
      <c r="C45" s="682"/>
      <c r="D45" s="682"/>
      <c r="E45" s="682"/>
      <c r="F45" s="682"/>
      <c r="G45" s="682"/>
      <c r="H45" s="682"/>
      <c r="I45" s="682"/>
      <c r="J45" s="682"/>
      <c r="K45" s="1665"/>
      <c r="L45" s="1666" t="b">
        <v>1</v>
      </c>
      <c r="M45" s="1667"/>
      <c r="N45" s="1668">
        <v>215000</v>
      </c>
      <c r="O45" s="1669"/>
      <c r="P45" s="1669"/>
      <c r="Q45" s="1670"/>
      <c r="R45" s="683" t="s">
        <v>88</v>
      </c>
      <c r="S45" s="1671">
        <v>220235.99999999991</v>
      </c>
      <c r="T45" s="1672"/>
      <c r="U45" s="1672"/>
      <c r="V45" s="1672"/>
      <c r="W45" s="684" t="s">
        <v>138</v>
      </c>
      <c r="X45" s="1629">
        <v>5235.9999999999127</v>
      </c>
      <c r="Y45" s="1630"/>
      <c r="Z45" s="1630"/>
      <c r="AA45" s="1630"/>
      <c r="AB45" s="379" t="s">
        <v>138</v>
      </c>
      <c r="AC45" s="1631">
        <v>1</v>
      </c>
      <c r="AD45" s="1631"/>
      <c r="AE45" s="1632"/>
      <c r="AF45" s="1662"/>
      <c r="AG45" s="1663"/>
      <c r="AH45" s="1663"/>
      <c r="AI45" s="1663"/>
      <c r="AJ45" s="1664"/>
      <c r="AK45" s="107" t="s">
        <v>189</v>
      </c>
      <c r="AL45" s="680" t="s">
        <v>74</v>
      </c>
      <c r="AM45" s="932" t="s">
        <v>440</v>
      </c>
      <c r="AN45" s="755"/>
      <c r="AO45" s="755"/>
      <c r="AP45" s="755"/>
      <c r="AQ45" s="755"/>
      <c r="AR45" s="755"/>
      <c r="AS45" s="755"/>
      <c r="AT45" s="755"/>
      <c r="AU45" s="755"/>
      <c r="AV45" s="755"/>
      <c r="AW45" s="755"/>
      <c r="AX45" s="756"/>
      <c r="AY45" s="220"/>
    </row>
    <row r="46" spans="1:51" s="70" customFormat="1" ht="15.75" customHeight="1" thickBot="1">
      <c r="A46" s="685" t="s">
        <v>441</v>
      </c>
      <c r="B46" s="686"/>
      <c r="C46" s="686"/>
      <c r="D46" s="686"/>
      <c r="E46" s="686"/>
      <c r="F46" s="686"/>
      <c r="G46" s="686"/>
      <c r="H46" s="686"/>
      <c r="I46" s="686"/>
      <c r="J46" s="686"/>
      <c r="K46" s="1633"/>
      <c r="L46" s="1634" t="b">
        <v>1</v>
      </c>
      <c r="M46" s="1635"/>
      <c r="N46" s="1636">
        <v>275000</v>
      </c>
      <c r="O46" s="1637"/>
      <c r="P46" s="1637"/>
      <c r="Q46" s="1638"/>
      <c r="R46" s="687" t="s">
        <v>88</v>
      </c>
      <c r="S46" s="1639">
        <v>277328</v>
      </c>
      <c r="T46" s="1640"/>
      <c r="U46" s="1640"/>
      <c r="V46" s="1640"/>
      <c r="W46" s="687" t="s">
        <v>138</v>
      </c>
      <c r="X46" s="1641">
        <v>2328</v>
      </c>
      <c r="Y46" s="1642"/>
      <c r="Z46" s="1642"/>
      <c r="AA46" s="1642"/>
      <c r="AB46" s="287" t="s">
        <v>138</v>
      </c>
      <c r="AC46" s="1643">
        <v>0.4446142093200991</v>
      </c>
      <c r="AD46" s="1643"/>
      <c r="AE46" s="1644"/>
      <c r="AF46" s="1617">
        <v>3450000</v>
      </c>
      <c r="AG46" s="1618"/>
      <c r="AH46" s="1618"/>
      <c r="AI46" s="1619"/>
      <c r="AJ46" s="688" t="s">
        <v>88</v>
      </c>
      <c r="AK46" s="195"/>
      <c r="AL46" s="195"/>
      <c r="AM46" s="107"/>
      <c r="AN46" s="680" t="s">
        <v>74</v>
      </c>
      <c r="AO46" s="755"/>
      <c r="AP46" s="755"/>
      <c r="AQ46" s="755"/>
      <c r="AR46" s="755"/>
      <c r="AS46" s="755"/>
      <c r="AT46" s="755"/>
      <c r="AU46" s="755"/>
      <c r="AV46" s="755"/>
      <c r="AW46" s="755"/>
      <c r="AX46" s="755"/>
    </row>
    <row r="47" spans="1:51" s="70" customFormat="1" ht="6" customHeight="1" thickBot="1">
      <c r="A47" s="358"/>
      <c r="B47" s="223"/>
      <c r="C47" s="223"/>
      <c r="D47" s="223"/>
      <c r="E47" s="223"/>
      <c r="F47" s="223"/>
      <c r="G47" s="223"/>
      <c r="H47" s="223"/>
      <c r="I47" s="223"/>
      <c r="J47" s="223"/>
      <c r="K47" s="689"/>
      <c r="L47" s="689"/>
      <c r="M47" s="689"/>
      <c r="N47" s="690"/>
      <c r="O47" s="690"/>
      <c r="P47" s="690"/>
      <c r="Q47" s="690"/>
      <c r="R47" s="691"/>
      <c r="S47" s="692"/>
      <c r="T47" s="692"/>
      <c r="U47" s="692"/>
      <c r="V47" s="692"/>
      <c r="W47" s="691"/>
      <c r="X47" s="690"/>
      <c r="Y47" s="690"/>
      <c r="Z47" s="690"/>
      <c r="AA47" s="690"/>
      <c r="AB47" s="195"/>
      <c r="AC47" s="693"/>
      <c r="AD47" s="693"/>
      <c r="AE47" s="693"/>
      <c r="AF47" s="690"/>
      <c r="AG47" s="690"/>
      <c r="AH47" s="690"/>
      <c r="AI47" s="690"/>
      <c r="AJ47" s="195"/>
      <c r="AK47" s="195"/>
      <c r="AL47" s="195"/>
      <c r="AM47" s="107"/>
      <c r="AN47" s="934"/>
      <c r="AO47" s="755"/>
      <c r="AP47" s="755"/>
      <c r="AQ47" s="755"/>
      <c r="AR47" s="755"/>
      <c r="AS47" s="755"/>
      <c r="AT47" s="755"/>
      <c r="AU47" s="755"/>
      <c r="AV47" s="755"/>
      <c r="AW47" s="755"/>
      <c r="AX47" s="755"/>
    </row>
    <row r="48" spans="1:51" s="70" customFormat="1" ht="22.5" customHeight="1" thickBot="1">
      <c r="A48" s="694" t="s">
        <v>99</v>
      </c>
      <c r="B48" s="1620" t="s">
        <v>442</v>
      </c>
      <c r="C48" s="1620"/>
      <c r="D48" s="1620"/>
      <c r="E48" s="1620"/>
      <c r="F48" s="1620"/>
      <c r="G48" s="1620"/>
      <c r="H48" s="1620"/>
      <c r="I48" s="1620"/>
      <c r="J48" s="1620"/>
      <c r="K48" s="1620"/>
      <c r="L48" s="1620"/>
      <c r="M48" s="1620"/>
      <c r="N48" s="1620"/>
      <c r="O48" s="1620"/>
      <c r="P48" s="1620"/>
      <c r="Q48" s="1620"/>
      <c r="R48" s="1620"/>
      <c r="S48" s="1620"/>
      <c r="T48" s="1620"/>
      <c r="U48" s="1620"/>
      <c r="V48" s="1620"/>
      <c r="W48" s="1620"/>
      <c r="X48" s="1620"/>
      <c r="Y48" s="1620"/>
      <c r="Z48" s="1620"/>
      <c r="AA48" s="1620"/>
      <c r="AB48" s="1620"/>
      <c r="AC48" s="1620"/>
      <c r="AD48" s="1620"/>
      <c r="AE48" s="1620"/>
      <c r="AF48" s="1620"/>
      <c r="AG48" s="1620"/>
      <c r="AH48" s="1620"/>
      <c r="AI48" s="1620"/>
      <c r="AJ48" s="1620"/>
      <c r="AK48" s="695"/>
      <c r="AL48" s="695"/>
      <c r="AM48" s="696"/>
      <c r="AN48" s="680" t="s">
        <v>74</v>
      </c>
      <c r="AO48" s="755"/>
      <c r="AP48" s="755"/>
      <c r="AQ48" s="755"/>
      <c r="AR48" s="755"/>
      <c r="AS48" s="755"/>
      <c r="AT48" s="755"/>
      <c r="AU48" s="755"/>
      <c r="AV48" s="755"/>
      <c r="AW48" s="755"/>
      <c r="AX48" s="755"/>
    </row>
    <row r="49" spans="1:61" s="70" customFormat="1" ht="14.25" customHeight="1" thickBot="1">
      <c r="A49" s="223"/>
      <c r="B49" s="358"/>
      <c r="C49" s="223"/>
      <c r="D49" s="223"/>
      <c r="E49" s="223"/>
      <c r="F49" s="223"/>
      <c r="G49" s="223"/>
      <c r="H49" s="223"/>
      <c r="I49" s="223"/>
      <c r="J49" s="223"/>
      <c r="K49" s="659"/>
      <c r="L49" s="659"/>
      <c r="M49" s="659"/>
      <c r="N49" s="659"/>
      <c r="O49" s="659"/>
      <c r="P49" s="659"/>
      <c r="Q49" s="659"/>
      <c r="R49" s="659"/>
      <c r="S49" s="691"/>
      <c r="T49" s="691"/>
      <c r="U49" s="691"/>
      <c r="V49" s="691"/>
      <c r="W49" s="691"/>
      <c r="X49" s="691"/>
      <c r="Y49" s="691"/>
      <c r="Z49" s="691"/>
      <c r="AA49" s="691"/>
      <c r="AB49" s="691"/>
      <c r="AC49" s="691"/>
      <c r="AD49" s="691"/>
      <c r="AE49" s="691"/>
      <c r="AF49" s="691"/>
      <c r="AG49" s="393"/>
      <c r="AH49" s="393"/>
      <c r="AI49" s="695"/>
      <c r="AJ49" s="695"/>
      <c r="AL49" s="1621" t="s">
        <v>443</v>
      </c>
      <c r="AM49" s="1622"/>
      <c r="AN49" s="220"/>
      <c r="AO49" s="220"/>
      <c r="AP49" s="220"/>
      <c r="AQ49" s="220"/>
      <c r="AR49" s="220"/>
      <c r="AS49" s="220"/>
      <c r="AT49" s="220"/>
      <c r="AU49" s="933"/>
      <c r="AV49" s="220"/>
      <c r="AW49" s="220"/>
      <c r="AX49" s="220"/>
      <c r="AY49" s="220"/>
    </row>
    <row r="50" spans="1:61" s="70" customFormat="1" ht="23.25" customHeight="1" thickBot="1">
      <c r="A50" s="223" t="s">
        <v>347</v>
      </c>
      <c r="B50" s="281" t="s">
        <v>444</v>
      </c>
      <c r="C50" s="223"/>
      <c r="D50" s="223"/>
      <c r="E50" s="223"/>
      <c r="F50" s="223"/>
      <c r="G50" s="223"/>
      <c r="H50" s="223"/>
      <c r="I50" s="223"/>
      <c r="J50" s="223"/>
      <c r="K50" s="659"/>
      <c r="L50" s="659"/>
      <c r="M50" s="659"/>
      <c r="N50" s="659"/>
      <c r="O50" s="659"/>
      <c r="P50" s="659"/>
      <c r="Q50" s="659"/>
      <c r="R50" s="659"/>
      <c r="S50" s="280"/>
      <c r="T50" s="280"/>
      <c r="U50" s="280"/>
      <c r="V50" s="280"/>
      <c r="W50" s="110"/>
      <c r="X50" s="110"/>
      <c r="Y50" s="1623" t="s">
        <v>445</v>
      </c>
      <c r="Z50" s="1624"/>
      <c r="AA50" s="1624"/>
      <c r="AB50" s="1624"/>
      <c r="AC50" s="1624"/>
      <c r="AD50" s="1624"/>
      <c r="AE50" s="1625"/>
      <c r="AF50" s="1626">
        <v>0</v>
      </c>
      <c r="AG50" s="1627"/>
      <c r="AH50" s="1627"/>
      <c r="AI50" s="1628" t="s">
        <v>141</v>
      </c>
      <c r="AJ50" s="1374"/>
      <c r="AK50" s="107" t="s">
        <v>189</v>
      </c>
      <c r="AL50" s="680" t="s">
        <v>74</v>
      </c>
      <c r="AM50" s="931" t="s">
        <v>446</v>
      </c>
      <c r="AN50" s="755"/>
      <c r="AO50" s="755"/>
      <c r="AP50" s="755"/>
      <c r="AQ50" s="755"/>
      <c r="AR50" s="755"/>
      <c r="AS50" s="755"/>
      <c r="AT50" s="755"/>
      <c r="AU50" s="755"/>
      <c r="AV50" s="755"/>
      <c r="AW50" s="755"/>
      <c r="AX50" s="756"/>
      <c r="AY50" s="220"/>
      <c r="BI50" s="76"/>
    </row>
    <row r="51" spans="1:61" s="70" customFormat="1" ht="3.75" customHeight="1">
      <c r="A51" s="223"/>
      <c r="B51" s="281"/>
      <c r="C51" s="223"/>
      <c r="D51" s="223"/>
      <c r="E51" s="223"/>
      <c r="F51" s="223"/>
      <c r="G51" s="223"/>
      <c r="H51" s="223"/>
      <c r="I51" s="223"/>
      <c r="J51" s="223"/>
      <c r="K51" s="659"/>
      <c r="L51" s="659"/>
      <c r="M51" s="659"/>
      <c r="N51" s="659"/>
      <c r="O51" s="659"/>
      <c r="P51" s="659"/>
      <c r="Q51" s="659"/>
      <c r="R51" s="659"/>
      <c r="S51" s="280"/>
      <c r="T51" s="280"/>
      <c r="U51" s="280"/>
      <c r="V51" s="280"/>
      <c r="W51" s="280"/>
      <c r="X51" s="280"/>
      <c r="Y51" s="280"/>
      <c r="Z51" s="280"/>
      <c r="AA51" s="280"/>
      <c r="AB51" s="280"/>
      <c r="AC51" s="280"/>
      <c r="AD51" s="280"/>
      <c r="AE51" s="280"/>
      <c r="AF51" s="280"/>
      <c r="AG51" s="280"/>
      <c r="AH51" s="280"/>
      <c r="AI51" s="280"/>
      <c r="AJ51" s="280"/>
      <c r="AL51" s="359"/>
      <c r="AM51" s="359"/>
      <c r="AN51" s="220"/>
      <c r="AO51" s="220"/>
      <c r="AP51" s="220"/>
      <c r="AQ51" s="220"/>
      <c r="AR51" s="220"/>
      <c r="AS51" s="220"/>
      <c r="AT51" s="220"/>
      <c r="AU51" s="933"/>
      <c r="AV51" s="220"/>
      <c r="AW51" s="220"/>
      <c r="AX51" s="220"/>
      <c r="AY51" s="220"/>
    </row>
    <row r="52" spans="1:61" s="70" customFormat="1" ht="15" customHeight="1">
      <c r="A52" s="223"/>
      <c r="B52" s="697" t="s">
        <v>447</v>
      </c>
      <c r="C52" s="698"/>
      <c r="D52" s="698"/>
      <c r="E52" s="698"/>
      <c r="F52" s="698"/>
      <c r="G52" s="698"/>
      <c r="H52" s="698"/>
      <c r="I52" s="698"/>
      <c r="J52" s="698"/>
      <c r="K52" s="699"/>
      <c r="L52" s="699"/>
      <c r="M52" s="699"/>
      <c r="N52" s="699"/>
      <c r="O52" s="699"/>
      <c r="P52" s="699"/>
      <c r="Q52" s="699"/>
      <c r="R52" s="699"/>
      <c r="S52" s="699"/>
      <c r="T52" s="699"/>
      <c r="U52" s="699"/>
      <c r="V52" s="698"/>
      <c r="W52" s="698"/>
      <c r="X52" s="698"/>
      <c r="Y52" s="698"/>
      <c r="Z52" s="699"/>
      <c r="AA52" s="699"/>
      <c r="AB52" s="699"/>
      <c r="AC52" s="699"/>
      <c r="AD52" s="699"/>
      <c r="AE52" s="699"/>
      <c r="AF52" s="699"/>
      <c r="AG52" s="699"/>
      <c r="AH52" s="699"/>
      <c r="AI52" s="700"/>
      <c r="AJ52" s="659"/>
      <c r="AU52" s="76"/>
    </row>
    <row r="53" spans="1:61" s="70" customFormat="1" ht="15" customHeight="1">
      <c r="A53" s="223"/>
      <c r="B53" s="701"/>
      <c r="C53" s="702" t="b">
        <v>1</v>
      </c>
      <c r="D53" s="703" t="s">
        <v>448</v>
      </c>
      <c r="E53" s="704"/>
      <c r="F53" s="704"/>
      <c r="G53" s="704"/>
      <c r="H53" s="704"/>
      <c r="I53" s="704"/>
      <c r="J53" s="704"/>
      <c r="K53" s="705"/>
      <c r="L53" s="705"/>
      <c r="M53" s="705"/>
      <c r="N53" s="705"/>
      <c r="O53" s="705"/>
      <c r="P53" s="705"/>
      <c r="Q53" s="705"/>
      <c r="R53" s="705"/>
      <c r="S53" s="705"/>
      <c r="T53" s="705"/>
      <c r="U53" s="705"/>
      <c r="V53" s="704"/>
      <c r="W53" s="704"/>
      <c r="X53" s="704"/>
      <c r="Y53" s="704"/>
      <c r="Z53" s="705"/>
      <c r="AA53" s="705"/>
      <c r="AB53" s="705"/>
      <c r="AC53" s="705"/>
      <c r="AD53" s="705"/>
      <c r="AE53" s="705"/>
      <c r="AF53" s="705"/>
      <c r="AG53" s="705"/>
      <c r="AH53" s="705"/>
      <c r="AI53" s="706"/>
      <c r="AJ53" s="659"/>
      <c r="AU53" s="76"/>
    </row>
    <row r="54" spans="1:61" s="70" customFormat="1" ht="15" customHeight="1">
      <c r="A54" s="223"/>
      <c r="B54" s="701"/>
      <c r="C54" s="702" t="b">
        <v>1</v>
      </c>
      <c r="D54" s="703" t="s">
        <v>449</v>
      </c>
      <c r="E54" s="704"/>
      <c r="F54" s="704"/>
      <c r="G54" s="704"/>
      <c r="H54" s="704"/>
      <c r="I54" s="704"/>
      <c r="J54" s="704"/>
      <c r="K54" s="705"/>
      <c r="L54" s="705"/>
      <c r="M54" s="705"/>
      <c r="N54" s="705"/>
      <c r="O54" s="705"/>
      <c r="P54" s="705"/>
      <c r="Q54" s="705"/>
      <c r="R54" s="705"/>
      <c r="S54" s="705"/>
      <c r="T54" s="705"/>
      <c r="U54" s="705"/>
      <c r="V54" s="704"/>
      <c r="W54" s="704"/>
      <c r="X54" s="704"/>
      <c r="Y54" s="704"/>
      <c r="Z54" s="705"/>
      <c r="AA54" s="705"/>
      <c r="AB54" s="705"/>
      <c r="AC54" s="705"/>
      <c r="AD54" s="705"/>
      <c r="AE54" s="705"/>
      <c r="AF54" s="705"/>
      <c r="AG54" s="705"/>
      <c r="AH54" s="705"/>
      <c r="AI54" s="706"/>
      <c r="AJ54" s="659"/>
      <c r="AU54" s="76"/>
    </row>
    <row r="55" spans="1:61" s="70" customFormat="1" ht="27" customHeight="1">
      <c r="A55" s="223"/>
      <c r="B55" s="701"/>
      <c r="C55" s="702" t="b">
        <v>0</v>
      </c>
      <c r="D55" s="1608" t="s">
        <v>450</v>
      </c>
      <c r="E55" s="1608"/>
      <c r="F55" s="1608"/>
      <c r="G55" s="1608"/>
      <c r="H55" s="1608"/>
      <c r="I55" s="1608"/>
      <c r="J55" s="1608"/>
      <c r="K55" s="1608"/>
      <c r="L55" s="1608"/>
      <c r="M55" s="1608"/>
      <c r="N55" s="1608"/>
      <c r="O55" s="1608"/>
      <c r="P55" s="1608"/>
      <c r="Q55" s="1608"/>
      <c r="R55" s="1608"/>
      <c r="S55" s="1608"/>
      <c r="T55" s="1608"/>
      <c r="U55" s="1608"/>
      <c r="V55" s="1608"/>
      <c r="W55" s="1608"/>
      <c r="X55" s="1608"/>
      <c r="Y55" s="1608"/>
      <c r="Z55" s="1608"/>
      <c r="AA55" s="1608"/>
      <c r="AB55" s="1608"/>
      <c r="AC55" s="1608"/>
      <c r="AD55" s="1608"/>
      <c r="AE55" s="1608"/>
      <c r="AF55" s="1608"/>
      <c r="AG55" s="1608"/>
      <c r="AH55" s="1608"/>
      <c r="AI55" s="1609"/>
      <c r="AJ55" s="707"/>
      <c r="AL55" s="708"/>
      <c r="AM55" s="708"/>
      <c r="AN55" s="708"/>
      <c r="AU55" s="76"/>
    </row>
    <row r="56" spans="1:61" s="70" customFormat="1" ht="15" customHeight="1">
      <c r="A56" s="223"/>
      <c r="B56" s="701"/>
      <c r="C56" s="702" t="b">
        <v>0</v>
      </c>
      <c r="D56" s="703" t="s">
        <v>208</v>
      </c>
      <c r="E56" s="704"/>
      <c r="F56" s="704" t="s">
        <v>192</v>
      </c>
      <c r="G56" s="1610"/>
      <c r="H56" s="1610"/>
      <c r="I56" s="1610"/>
      <c r="J56" s="1610"/>
      <c r="K56" s="1610"/>
      <c r="L56" s="1610"/>
      <c r="M56" s="1610"/>
      <c r="N56" s="1610"/>
      <c r="O56" s="1610"/>
      <c r="P56" s="1610"/>
      <c r="Q56" s="1610"/>
      <c r="R56" s="1610"/>
      <c r="S56" s="1610"/>
      <c r="T56" s="1610"/>
      <c r="U56" s="1610"/>
      <c r="V56" s="1610"/>
      <c r="W56" s="1610"/>
      <c r="X56" s="1610"/>
      <c r="Y56" s="1610"/>
      <c r="Z56" s="1610"/>
      <c r="AA56" s="1610"/>
      <c r="AB56" s="1610"/>
      <c r="AC56" s="1610"/>
      <c r="AD56" s="1610"/>
      <c r="AE56" s="1610"/>
      <c r="AF56" s="1610"/>
      <c r="AG56" s="1610"/>
      <c r="AH56" s="1610"/>
      <c r="AI56" s="709" t="s">
        <v>176</v>
      </c>
      <c r="AJ56" s="659"/>
      <c r="AU56" s="76"/>
    </row>
    <row r="57" spans="1:61" s="70" customFormat="1" ht="6" customHeight="1">
      <c r="A57" s="223"/>
      <c r="B57" s="710"/>
      <c r="C57" s="711"/>
      <c r="D57" s="712"/>
      <c r="E57" s="711"/>
      <c r="F57" s="711"/>
      <c r="G57" s="712"/>
      <c r="H57" s="712"/>
      <c r="I57" s="712"/>
      <c r="J57" s="712"/>
      <c r="K57" s="712"/>
      <c r="L57" s="712"/>
      <c r="M57" s="712"/>
      <c r="N57" s="712"/>
      <c r="O57" s="712"/>
      <c r="P57" s="712"/>
      <c r="Q57" s="712"/>
      <c r="R57" s="712"/>
      <c r="S57" s="712"/>
      <c r="T57" s="712"/>
      <c r="U57" s="712"/>
      <c r="V57" s="712"/>
      <c r="W57" s="712"/>
      <c r="X57" s="712"/>
      <c r="Y57" s="712"/>
      <c r="Z57" s="712"/>
      <c r="AA57" s="712"/>
      <c r="AB57" s="712"/>
      <c r="AC57" s="712"/>
      <c r="AD57" s="712"/>
      <c r="AE57" s="712"/>
      <c r="AF57" s="712"/>
      <c r="AG57" s="712"/>
      <c r="AH57" s="712"/>
      <c r="AI57" s="713"/>
      <c r="AJ57" s="714"/>
      <c r="AU57" s="76"/>
    </row>
    <row r="58" spans="1:61" s="70" customFormat="1" ht="6" customHeight="1">
      <c r="A58" s="223"/>
      <c r="B58" s="223"/>
      <c r="C58" s="223"/>
      <c r="D58" s="358"/>
      <c r="E58" s="223"/>
      <c r="F58" s="223"/>
      <c r="G58" s="358"/>
      <c r="H58" s="358"/>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8"/>
      <c r="AH58" s="358"/>
      <c r="AI58" s="358"/>
      <c r="AJ58" s="659"/>
      <c r="AU58" s="76"/>
    </row>
    <row r="59" spans="1:61" ht="4.5" customHeight="1">
      <c r="A59" s="715"/>
      <c r="B59" s="959"/>
      <c r="C59" s="959"/>
      <c r="D59" s="959"/>
      <c r="E59" s="959"/>
      <c r="F59" s="959"/>
      <c r="G59" s="959"/>
      <c r="H59" s="959"/>
      <c r="I59" s="959"/>
      <c r="J59" s="959"/>
      <c r="K59" s="959"/>
      <c r="L59" s="959"/>
      <c r="M59" s="959"/>
      <c r="N59" s="959"/>
      <c r="O59" s="959"/>
      <c r="P59" s="959"/>
      <c r="Q59" s="959"/>
      <c r="R59" s="959"/>
      <c r="S59" s="959"/>
      <c r="T59" s="959"/>
      <c r="U59" s="959"/>
      <c r="V59" s="959"/>
      <c r="W59" s="959"/>
      <c r="X59" s="959"/>
      <c r="Y59" s="959"/>
      <c r="Z59" s="959"/>
      <c r="AA59" s="959"/>
      <c r="AB59" s="959"/>
      <c r="AC59" s="959"/>
      <c r="AD59" s="959"/>
      <c r="AE59" s="959"/>
      <c r="AF59" s="959"/>
      <c r="AG59" s="959"/>
      <c r="AH59" s="959"/>
      <c r="AI59" s="959"/>
      <c r="AJ59" s="959"/>
      <c r="AU59" s="101"/>
    </row>
    <row r="60" spans="1:61" ht="21" customHeight="1" thickBot="1">
      <c r="A60" s="716" t="s">
        <v>368</v>
      </c>
      <c r="B60" s="1611" t="s">
        <v>451</v>
      </c>
      <c r="C60" s="1611"/>
      <c r="D60" s="1611"/>
      <c r="E60" s="1611"/>
      <c r="F60" s="1611"/>
      <c r="G60" s="1611"/>
      <c r="H60" s="1611"/>
      <c r="I60" s="1611"/>
      <c r="J60" s="1611"/>
      <c r="K60" s="1611"/>
      <c r="L60" s="1611"/>
      <c r="M60" s="1611"/>
      <c r="N60" s="1611"/>
      <c r="O60" s="1611"/>
      <c r="P60" s="1611"/>
      <c r="Q60" s="1611"/>
      <c r="R60" s="1611"/>
      <c r="S60" s="1611"/>
      <c r="T60" s="1611"/>
      <c r="U60" s="1611"/>
      <c r="V60" s="1611"/>
      <c r="W60" s="1611"/>
      <c r="X60" s="1611"/>
      <c r="Y60" s="1611"/>
      <c r="Z60" s="717"/>
      <c r="AA60" s="717"/>
      <c r="AB60" s="270"/>
      <c r="AC60" s="245"/>
      <c r="AD60" s="245"/>
      <c r="AE60" s="718"/>
      <c r="AF60" s="719"/>
      <c r="AG60" s="719"/>
      <c r="AH60" s="719"/>
      <c r="AI60" s="719"/>
      <c r="AJ60" s="720"/>
      <c r="AK60" s="75"/>
      <c r="AT60" s="101"/>
    </row>
    <row r="61" spans="1:61" ht="21" customHeight="1" thickBot="1">
      <c r="A61" s="721"/>
      <c r="B61" s="1589" t="s">
        <v>452</v>
      </c>
      <c r="C61" s="1590"/>
      <c r="D61" s="1590"/>
      <c r="E61" s="1590"/>
      <c r="F61" s="1590"/>
      <c r="G61" s="1590"/>
      <c r="H61" s="1590"/>
      <c r="I61" s="1590"/>
      <c r="J61" s="1590"/>
      <c r="K61" s="1590"/>
      <c r="L61" s="1591"/>
      <c r="M61" s="1592">
        <v>839500</v>
      </c>
      <c r="N61" s="1250"/>
      <c r="O61" s="1250"/>
      <c r="P61" s="1250"/>
      <c r="Q61" s="1250"/>
      <c r="R61" s="1250"/>
      <c r="S61" s="1251"/>
      <c r="T61" s="254" t="s">
        <v>138</v>
      </c>
      <c r="U61" s="255"/>
      <c r="V61" s="256"/>
      <c r="W61" s="256"/>
      <c r="X61" s="257"/>
      <c r="Y61" s="258"/>
      <c r="Z61" s="1252" t="s">
        <v>189</v>
      </c>
      <c r="AA61" s="1593" t="s">
        <v>74</v>
      </c>
      <c r="AB61" s="1256" t="s">
        <v>453</v>
      </c>
      <c r="AC61" s="245"/>
      <c r="AD61" s="245"/>
      <c r="AE61" s="718"/>
      <c r="AF61" s="245"/>
      <c r="AG61" s="245"/>
      <c r="AH61" s="245"/>
      <c r="AI61" s="246"/>
      <c r="AJ61" s="247"/>
      <c r="AR61" s="101"/>
    </row>
    <row r="62" spans="1:61" ht="21" customHeight="1" thickBot="1">
      <c r="A62" s="721"/>
      <c r="B62" s="722"/>
      <c r="C62" s="723"/>
      <c r="D62" s="723"/>
      <c r="E62" s="723"/>
      <c r="F62" s="1596" t="s">
        <v>454</v>
      </c>
      <c r="G62" s="1612"/>
      <c r="H62" s="1612"/>
      <c r="I62" s="1612"/>
      <c r="J62" s="1612"/>
      <c r="K62" s="1612"/>
      <c r="L62" s="1612"/>
      <c r="M62" s="1601">
        <v>562465</v>
      </c>
      <c r="N62" s="1602"/>
      <c r="O62" s="1602"/>
      <c r="P62" s="1602"/>
      <c r="Q62" s="1602"/>
      <c r="R62" s="1602"/>
      <c r="S62" s="1603"/>
      <c r="T62" s="260" t="s">
        <v>138</v>
      </c>
      <c r="U62" s="261" t="s">
        <v>156</v>
      </c>
      <c r="V62" s="1262">
        <v>67</v>
      </c>
      <c r="W62" s="1263"/>
      <c r="X62" s="245" t="s">
        <v>157</v>
      </c>
      <c r="Y62" s="262" t="s">
        <v>193</v>
      </c>
      <c r="Z62" s="1252"/>
      <c r="AA62" s="1594"/>
      <c r="AB62" s="1257"/>
      <c r="AC62" s="245"/>
      <c r="AD62" s="245"/>
      <c r="AE62" s="718"/>
      <c r="AF62" s="245"/>
      <c r="AG62" s="245"/>
      <c r="AH62" s="245"/>
      <c r="AI62" s="246"/>
      <c r="AJ62" s="247"/>
      <c r="AN62" s="136"/>
      <c r="AO62" s="136"/>
      <c r="AP62" s="136"/>
      <c r="AQ62" s="136"/>
      <c r="AR62" s="935"/>
      <c r="AS62" s="136"/>
      <c r="AT62" s="136"/>
      <c r="AU62" s="136"/>
    </row>
    <row r="63" spans="1:61" ht="21" customHeight="1" thickBot="1">
      <c r="A63" s="721"/>
      <c r="B63" s="722"/>
      <c r="C63" s="723"/>
      <c r="D63" s="723"/>
      <c r="E63" s="723"/>
      <c r="F63" s="1613"/>
      <c r="G63" s="1614"/>
      <c r="H63" s="1614"/>
      <c r="I63" s="1614"/>
      <c r="J63" s="1614"/>
      <c r="K63" s="1614"/>
      <c r="L63" s="1615"/>
      <c r="M63" s="1604" t="s">
        <v>194</v>
      </c>
      <c r="N63" s="1604"/>
      <c r="O63" s="1604"/>
      <c r="P63" s="1605">
        <v>93744.166666666672</v>
      </c>
      <c r="Q63" s="1606"/>
      <c r="R63" s="1606"/>
      <c r="S63" s="1607"/>
      <c r="T63" s="268" t="s">
        <v>570</v>
      </c>
      <c r="U63" s="261"/>
      <c r="V63" s="1616"/>
      <c r="W63" s="1616"/>
      <c r="X63" s="245"/>
      <c r="Y63" s="262"/>
      <c r="Z63" s="1252"/>
      <c r="AA63" s="1595"/>
      <c r="AB63" s="1257"/>
      <c r="AC63" s="245"/>
      <c r="AD63" s="245"/>
      <c r="AE63" s="724"/>
      <c r="AF63" s="245"/>
      <c r="AG63" s="245"/>
      <c r="AH63" s="245"/>
      <c r="AI63" s="245"/>
      <c r="AJ63" s="245"/>
      <c r="AK63" s="245"/>
      <c r="AL63" s="245"/>
      <c r="AM63" s="245"/>
      <c r="AN63" s="1588"/>
      <c r="AO63" s="1588"/>
      <c r="AP63" s="1588"/>
      <c r="AQ63" s="1588"/>
      <c r="AR63" s="1588"/>
      <c r="AS63" s="1588"/>
      <c r="AT63" s="1588"/>
      <c r="AU63" s="1588"/>
      <c r="AW63" s="101"/>
    </row>
    <row r="64" spans="1:61" ht="21" customHeight="1" thickBot="1">
      <c r="A64" s="721"/>
      <c r="B64" s="1589" t="s">
        <v>455</v>
      </c>
      <c r="C64" s="1590"/>
      <c r="D64" s="1590"/>
      <c r="E64" s="1590"/>
      <c r="F64" s="1590"/>
      <c r="G64" s="1590"/>
      <c r="H64" s="1590"/>
      <c r="I64" s="1590"/>
      <c r="J64" s="1590"/>
      <c r="K64" s="1590"/>
      <c r="L64" s="1591"/>
      <c r="M64" s="1592">
        <v>560000</v>
      </c>
      <c r="N64" s="1250"/>
      <c r="O64" s="1250"/>
      <c r="P64" s="1250"/>
      <c r="Q64" s="1250"/>
      <c r="R64" s="1250"/>
      <c r="S64" s="1251"/>
      <c r="T64" s="254" t="s">
        <v>138</v>
      </c>
      <c r="U64" s="255"/>
      <c r="V64" s="256"/>
      <c r="W64" s="256"/>
      <c r="X64" s="257"/>
      <c r="Y64" s="258"/>
      <c r="Z64" s="1252" t="s">
        <v>189</v>
      </c>
      <c r="AA64" s="1593" t="s">
        <v>74</v>
      </c>
      <c r="AB64" s="1257"/>
      <c r="AC64" s="245"/>
      <c r="AD64" s="245"/>
      <c r="AE64" s="718"/>
      <c r="AF64" s="245"/>
      <c r="AG64" s="245"/>
      <c r="AH64" s="245"/>
      <c r="AI64" s="245"/>
      <c r="AJ64" s="245"/>
      <c r="AK64" s="245"/>
      <c r="AL64" s="245"/>
      <c r="AM64" s="245"/>
      <c r="AN64" s="1588"/>
      <c r="AO64" s="1588"/>
      <c r="AP64" s="1588"/>
      <c r="AQ64" s="1588"/>
      <c r="AR64" s="1588"/>
      <c r="AS64" s="1588"/>
      <c r="AT64" s="1588"/>
      <c r="AU64" s="1588"/>
      <c r="AW64" s="101"/>
    </row>
    <row r="65" spans="1:47" ht="21" customHeight="1" thickBot="1">
      <c r="A65" s="721"/>
      <c r="B65" s="722"/>
      <c r="C65" s="723"/>
      <c r="D65" s="723"/>
      <c r="E65" s="723"/>
      <c r="F65" s="1596" t="s">
        <v>456</v>
      </c>
      <c r="G65" s="1597"/>
      <c r="H65" s="1597"/>
      <c r="I65" s="1597"/>
      <c r="J65" s="1597"/>
      <c r="K65" s="1597"/>
      <c r="L65" s="1597"/>
      <c r="M65" s="1601">
        <v>375200.00000000006</v>
      </c>
      <c r="N65" s="1602"/>
      <c r="O65" s="1602"/>
      <c r="P65" s="1602"/>
      <c r="Q65" s="1602"/>
      <c r="R65" s="1602"/>
      <c r="S65" s="1603"/>
      <c r="T65" s="260" t="s">
        <v>138</v>
      </c>
      <c r="U65" s="261" t="s">
        <v>156</v>
      </c>
      <c r="V65" s="1262">
        <v>67.000000000000014</v>
      </c>
      <c r="W65" s="1263"/>
      <c r="X65" s="245" t="s">
        <v>157</v>
      </c>
      <c r="Y65" s="262" t="s">
        <v>193</v>
      </c>
      <c r="Z65" s="1252"/>
      <c r="AA65" s="1594"/>
      <c r="AB65" s="1257"/>
      <c r="AC65" s="245"/>
      <c r="AD65" s="245"/>
      <c r="AE65" s="718"/>
      <c r="AF65" s="245"/>
      <c r="AG65" s="245"/>
      <c r="AH65" s="245"/>
      <c r="AI65" s="245"/>
      <c r="AJ65" s="245"/>
      <c r="AK65" s="961"/>
      <c r="AL65" s="961"/>
      <c r="AM65" s="961"/>
      <c r="AN65" s="961"/>
      <c r="AO65" s="961"/>
      <c r="AP65" s="961"/>
      <c r="AQ65" s="961"/>
      <c r="AR65" s="961"/>
      <c r="AS65" s="136"/>
      <c r="AT65" s="935"/>
      <c r="AU65" s="136"/>
    </row>
    <row r="66" spans="1:47" ht="21" customHeight="1" thickBot="1">
      <c r="A66" s="721"/>
      <c r="B66" s="725"/>
      <c r="C66" s="726"/>
      <c r="D66" s="726"/>
      <c r="E66" s="726"/>
      <c r="F66" s="1598"/>
      <c r="G66" s="1599"/>
      <c r="H66" s="1599"/>
      <c r="I66" s="1599"/>
      <c r="J66" s="1599"/>
      <c r="K66" s="1599"/>
      <c r="L66" s="1600"/>
      <c r="M66" s="1604" t="s">
        <v>194</v>
      </c>
      <c r="N66" s="1604"/>
      <c r="O66" s="1604"/>
      <c r="P66" s="1605">
        <v>62533.333333333343</v>
      </c>
      <c r="Q66" s="1606"/>
      <c r="R66" s="1606"/>
      <c r="S66" s="1607"/>
      <c r="T66" s="268" t="s">
        <v>570</v>
      </c>
      <c r="U66" s="269"/>
      <c r="V66" s="1269"/>
      <c r="W66" s="1269"/>
      <c r="X66" s="270"/>
      <c r="Y66" s="271"/>
      <c r="Z66" s="1252"/>
      <c r="AA66" s="1595"/>
      <c r="AB66" s="1258"/>
      <c r="AC66" s="246"/>
      <c r="AD66" s="246"/>
      <c r="AE66" s="246"/>
      <c r="AF66" s="246"/>
      <c r="AG66" s="246"/>
      <c r="AH66" s="246"/>
      <c r="AI66" s="246"/>
      <c r="AJ66" s="247"/>
      <c r="AN66" s="136"/>
      <c r="AO66" s="136"/>
      <c r="AP66" s="136"/>
      <c r="AQ66" s="136"/>
      <c r="AR66" s="935"/>
      <c r="AS66" s="136"/>
      <c r="AT66" s="136"/>
      <c r="AU66" s="136"/>
    </row>
    <row r="67" spans="1:47" s="70" customFormat="1" ht="21" customHeight="1" thickBot="1">
      <c r="A67" s="727"/>
      <c r="B67" s="1244" t="s">
        <v>199</v>
      </c>
      <c r="C67" s="1244"/>
      <c r="D67" s="1244"/>
      <c r="E67" s="1244"/>
      <c r="F67" s="1244"/>
      <c r="G67" s="1244"/>
      <c r="H67" s="1244"/>
      <c r="I67" s="1244"/>
      <c r="J67" s="1244"/>
      <c r="K67" s="1244"/>
      <c r="L67" s="1580"/>
      <c r="M67" s="1581" t="s">
        <v>118</v>
      </c>
      <c r="N67" s="1238"/>
      <c r="O67" s="1237">
        <v>4</v>
      </c>
      <c r="P67" s="1237"/>
      <c r="Q67" s="150" t="s">
        <v>119</v>
      </c>
      <c r="R67" s="1237">
        <v>12</v>
      </c>
      <c r="S67" s="1237"/>
      <c r="T67" s="150" t="s">
        <v>120</v>
      </c>
      <c r="U67" s="1238" t="s">
        <v>121</v>
      </c>
      <c r="V67" s="1238"/>
      <c r="W67" s="1238" t="s">
        <v>118</v>
      </c>
      <c r="X67" s="1238"/>
      <c r="Y67" s="1237">
        <v>5</v>
      </c>
      <c r="Z67" s="1237"/>
      <c r="AA67" s="150" t="s">
        <v>119</v>
      </c>
      <c r="AB67" s="1237">
        <v>5</v>
      </c>
      <c r="AC67" s="1237"/>
      <c r="AD67" s="150" t="s">
        <v>120</v>
      </c>
      <c r="AE67" s="150" t="s">
        <v>122</v>
      </c>
      <c r="AF67" s="150">
        <v>6</v>
      </c>
      <c r="AG67" s="1238" t="s">
        <v>123</v>
      </c>
      <c r="AH67" s="1238"/>
      <c r="AI67" s="151" t="s">
        <v>124</v>
      </c>
      <c r="AJ67" s="75"/>
    </row>
    <row r="68" spans="1:47" ht="6" customHeight="1">
      <c r="A68" s="721"/>
      <c r="B68" s="728"/>
      <c r="C68" s="728"/>
      <c r="D68" s="728"/>
      <c r="E68" s="728"/>
      <c r="F68" s="729"/>
      <c r="G68" s="729"/>
      <c r="H68" s="729"/>
      <c r="I68" s="729"/>
      <c r="J68" s="729"/>
      <c r="K68" s="729"/>
      <c r="L68" s="729"/>
      <c r="M68" s="730"/>
      <c r="N68" s="730"/>
      <c r="O68" s="730"/>
      <c r="P68" s="731"/>
      <c r="Q68" s="731"/>
      <c r="R68" s="731"/>
      <c r="S68" s="731"/>
      <c r="T68" s="732"/>
      <c r="U68" s="733"/>
      <c r="V68" s="954"/>
      <c r="W68" s="954"/>
      <c r="X68" s="245"/>
      <c r="Y68" s="245"/>
      <c r="Z68" s="734"/>
      <c r="AA68" s="735"/>
      <c r="AB68" s="736"/>
      <c r="AC68" s="246"/>
      <c r="AD68" s="246"/>
      <c r="AE68" s="246"/>
      <c r="AF68" s="246"/>
      <c r="AG68" s="246"/>
      <c r="AH68" s="246"/>
      <c r="AI68" s="246"/>
      <c r="AJ68" s="247"/>
      <c r="AR68" s="101"/>
    </row>
    <row r="69" spans="1:47" s="70" customFormat="1" ht="13.5" customHeight="1">
      <c r="A69" s="240" t="s">
        <v>179</v>
      </c>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9"/>
    </row>
    <row r="70" spans="1:47" s="70" customFormat="1" ht="12.75" customHeight="1">
      <c r="A70" s="241" t="s">
        <v>99</v>
      </c>
      <c r="B70" s="1234" t="s">
        <v>457</v>
      </c>
      <c r="C70" s="1234"/>
      <c r="D70" s="1234"/>
      <c r="E70" s="1234"/>
      <c r="F70" s="1234"/>
      <c r="G70" s="1234"/>
      <c r="H70" s="1234"/>
      <c r="I70" s="1234"/>
      <c r="J70" s="1234"/>
      <c r="K70" s="1234"/>
      <c r="L70" s="1234"/>
      <c r="M70" s="1234"/>
      <c r="N70" s="1234"/>
      <c r="O70" s="1234"/>
      <c r="P70" s="1234"/>
      <c r="Q70" s="1234"/>
      <c r="R70" s="1234"/>
      <c r="S70" s="1234"/>
      <c r="T70" s="1234"/>
      <c r="U70" s="1234"/>
      <c r="V70" s="1234"/>
      <c r="W70" s="1234"/>
      <c r="X70" s="1234"/>
      <c r="Y70" s="1234"/>
      <c r="Z70" s="1234"/>
      <c r="AA70" s="1234"/>
      <c r="AB70" s="1234"/>
      <c r="AC70" s="1234"/>
      <c r="AD70" s="1234"/>
      <c r="AE70" s="1234"/>
      <c r="AF70" s="1234"/>
      <c r="AG70" s="1234"/>
      <c r="AH70" s="1234"/>
      <c r="AI70" s="1234"/>
      <c r="AJ70" s="1234"/>
    </row>
    <row r="71" spans="1:47" s="70" customFormat="1" ht="9.75" customHeight="1">
      <c r="A71" s="241"/>
      <c r="B71" s="953"/>
      <c r="C71" s="953"/>
      <c r="D71" s="953"/>
      <c r="E71" s="953"/>
      <c r="F71" s="953"/>
      <c r="G71" s="953"/>
      <c r="H71" s="953"/>
      <c r="I71" s="953"/>
      <c r="J71" s="953"/>
      <c r="K71" s="953"/>
      <c r="L71" s="953"/>
      <c r="M71" s="953"/>
      <c r="N71" s="953"/>
      <c r="O71" s="953"/>
      <c r="P71" s="953"/>
      <c r="Q71" s="953"/>
      <c r="R71" s="953"/>
      <c r="S71" s="953"/>
      <c r="T71" s="953"/>
      <c r="U71" s="953"/>
      <c r="V71" s="953"/>
      <c r="W71" s="953"/>
      <c r="X71" s="953"/>
      <c r="Y71" s="953"/>
      <c r="Z71" s="953"/>
      <c r="AA71" s="953"/>
      <c r="AB71" s="953"/>
      <c r="AC71" s="953"/>
      <c r="AD71" s="953"/>
      <c r="AE71" s="953"/>
      <c r="AF71" s="953"/>
      <c r="AG71" s="953"/>
      <c r="AH71" s="953"/>
      <c r="AI71" s="953"/>
      <c r="AJ71" s="953"/>
    </row>
    <row r="72" spans="1:47" ht="15" customHeight="1">
      <c r="A72" s="737" t="s">
        <v>198</v>
      </c>
      <c r="B72" s="737" t="s">
        <v>458</v>
      </c>
      <c r="C72" s="737"/>
      <c r="D72" s="737"/>
      <c r="E72" s="737"/>
      <c r="F72" s="737"/>
      <c r="G72" s="737"/>
      <c r="H72" s="737"/>
      <c r="I72" s="737"/>
      <c r="J72" s="737"/>
      <c r="K72" s="737"/>
      <c r="L72" s="737"/>
      <c r="M72" s="737"/>
      <c r="N72" s="737"/>
      <c r="O72" s="737"/>
      <c r="P72" s="737"/>
      <c r="Q72" s="959"/>
      <c r="R72" s="959"/>
      <c r="S72" s="959"/>
      <c r="T72" s="959"/>
      <c r="U72" s="959"/>
      <c r="V72" s="959"/>
      <c r="W72" s="959"/>
      <c r="X72" s="959"/>
      <c r="Y72" s="959"/>
      <c r="Z72" s="959"/>
      <c r="AA72" s="959"/>
      <c r="AB72" s="959"/>
      <c r="AC72" s="959"/>
      <c r="AD72" s="959"/>
      <c r="AE72" s="959"/>
      <c r="AF72" s="959"/>
      <c r="AG72" s="959"/>
      <c r="AH72" s="962"/>
      <c r="AI72" s="738"/>
      <c r="AJ72" s="959"/>
      <c r="AU72" s="101"/>
    </row>
    <row r="73" spans="1:47" ht="65.25" customHeight="1">
      <c r="A73" s="1585" t="s">
        <v>459</v>
      </c>
      <c r="B73" s="1586"/>
      <c r="C73" s="1586"/>
      <c r="D73" s="1586"/>
      <c r="E73" s="1586"/>
      <c r="F73" s="1586"/>
      <c r="G73" s="1586"/>
      <c r="H73" s="1586"/>
      <c r="I73" s="1586"/>
      <c r="J73" s="1586"/>
      <c r="K73" s="1586"/>
      <c r="L73" s="1586"/>
      <c r="M73" s="1586"/>
      <c r="N73" s="1586"/>
      <c r="O73" s="1586"/>
      <c r="P73" s="1586"/>
      <c r="Q73" s="1586"/>
      <c r="R73" s="1586"/>
      <c r="S73" s="1586"/>
      <c r="T73" s="1586"/>
      <c r="U73" s="1586"/>
      <c r="V73" s="1586"/>
      <c r="W73" s="1586"/>
      <c r="X73" s="1586"/>
      <c r="Y73" s="1586"/>
      <c r="Z73" s="1586"/>
      <c r="AA73" s="1586"/>
      <c r="AB73" s="1586"/>
      <c r="AC73" s="1586"/>
      <c r="AD73" s="1586"/>
      <c r="AE73" s="1586"/>
      <c r="AF73" s="1586"/>
      <c r="AG73" s="1586"/>
      <c r="AH73" s="1586"/>
      <c r="AI73" s="1586"/>
      <c r="AJ73" s="1586"/>
      <c r="AK73" s="1587"/>
      <c r="AU73" s="101"/>
    </row>
    <row r="74" spans="1:47" ht="7.5" customHeight="1">
      <c r="A74" s="739"/>
      <c r="B74" s="739"/>
      <c r="C74" s="739"/>
      <c r="D74" s="739"/>
      <c r="E74" s="453"/>
      <c r="F74" s="453"/>
      <c r="G74" s="453"/>
      <c r="H74" s="453"/>
      <c r="I74" s="453"/>
      <c r="J74" s="453"/>
      <c r="K74" s="453"/>
      <c r="L74" s="453"/>
      <c r="M74" s="453"/>
      <c r="N74" s="453"/>
      <c r="O74" s="453"/>
      <c r="P74" s="453"/>
      <c r="Q74" s="453"/>
      <c r="R74" s="453"/>
      <c r="S74" s="453"/>
      <c r="T74" s="453"/>
      <c r="U74" s="453"/>
      <c r="V74" s="453"/>
      <c r="W74" s="453"/>
      <c r="X74" s="453"/>
      <c r="Y74" s="453"/>
      <c r="Z74" s="453"/>
      <c r="AA74" s="453"/>
      <c r="AB74" s="453"/>
      <c r="AC74" s="453"/>
      <c r="AD74" s="453"/>
      <c r="AE74" s="453"/>
      <c r="AF74" s="453"/>
      <c r="AG74" s="453"/>
      <c r="AH74" s="453"/>
      <c r="AI74" s="453"/>
      <c r="AJ74" s="740"/>
      <c r="AK74" s="432"/>
      <c r="AU74" s="101"/>
    </row>
    <row r="75" spans="1:47" ht="15" customHeight="1" thickBot="1">
      <c r="A75" s="1139" t="s">
        <v>273</v>
      </c>
      <c r="B75" s="1140"/>
      <c r="C75" s="1140"/>
      <c r="D75" s="1141"/>
      <c r="E75" s="1582" t="s">
        <v>274</v>
      </c>
      <c r="F75" s="1583"/>
      <c r="G75" s="1583"/>
      <c r="H75" s="1583"/>
      <c r="I75" s="1583"/>
      <c r="J75" s="1583"/>
      <c r="K75" s="1583"/>
      <c r="L75" s="1583"/>
      <c r="M75" s="1583"/>
      <c r="N75" s="1583"/>
      <c r="O75" s="1583"/>
      <c r="P75" s="1583"/>
      <c r="Q75" s="1583"/>
      <c r="R75" s="1583"/>
      <c r="S75" s="1583"/>
      <c r="T75" s="1583"/>
      <c r="U75" s="1583"/>
      <c r="V75" s="1583"/>
      <c r="W75" s="1583"/>
      <c r="X75" s="1583"/>
      <c r="Y75" s="1583"/>
      <c r="Z75" s="1583"/>
      <c r="AA75" s="1583"/>
      <c r="AB75" s="1583"/>
      <c r="AC75" s="1583"/>
      <c r="AD75" s="1583"/>
      <c r="AE75" s="1583"/>
      <c r="AF75" s="1583"/>
      <c r="AG75" s="1583"/>
      <c r="AH75" s="1583"/>
      <c r="AI75" s="1583"/>
      <c r="AJ75" s="1583"/>
      <c r="AK75" s="1584"/>
      <c r="AU75" s="101"/>
    </row>
    <row r="76" spans="1:47" s="435" customFormat="1" ht="14.25" customHeight="1">
      <c r="A76" s="1117" t="s">
        <v>275</v>
      </c>
      <c r="B76" s="1118"/>
      <c r="C76" s="1118"/>
      <c r="D76" s="1119"/>
      <c r="E76" s="436"/>
      <c r="F76" s="1145" t="s">
        <v>276</v>
      </c>
      <c r="G76" s="1145"/>
      <c r="H76" s="1145"/>
      <c r="I76" s="1145"/>
      <c r="J76" s="1145"/>
      <c r="K76" s="1145"/>
      <c r="L76" s="1145"/>
      <c r="M76" s="1145"/>
      <c r="N76" s="1145"/>
      <c r="O76" s="1145"/>
      <c r="P76" s="1145"/>
      <c r="Q76" s="1145"/>
      <c r="R76" s="1145"/>
      <c r="S76" s="1145"/>
      <c r="T76" s="1145"/>
      <c r="U76" s="1145"/>
      <c r="V76" s="1145"/>
      <c r="W76" s="1145"/>
      <c r="X76" s="1145"/>
      <c r="Y76" s="1145"/>
      <c r="Z76" s="1145"/>
      <c r="AA76" s="1145"/>
      <c r="AB76" s="1145"/>
      <c r="AC76" s="1145"/>
      <c r="AD76" s="1145"/>
      <c r="AE76" s="1145"/>
      <c r="AF76" s="1145"/>
      <c r="AG76" s="1145"/>
      <c r="AH76" s="1145"/>
      <c r="AI76" s="1145"/>
      <c r="AJ76" s="1145"/>
      <c r="AK76" s="1146"/>
    </row>
    <row r="77" spans="1:47" s="435" customFormat="1" ht="13.5" customHeight="1">
      <c r="A77" s="1120"/>
      <c r="B77" s="1121"/>
      <c r="C77" s="1121"/>
      <c r="D77" s="1122"/>
      <c r="E77" s="437"/>
      <c r="F77" s="1134" t="s">
        <v>277</v>
      </c>
      <c r="G77" s="1134"/>
      <c r="H77" s="1134"/>
      <c r="I77" s="1134"/>
      <c r="J77" s="1134"/>
      <c r="K77" s="1134"/>
      <c r="L77" s="1134"/>
      <c r="M77" s="1134"/>
      <c r="N77" s="1134"/>
      <c r="O77" s="1134"/>
      <c r="P77" s="1134"/>
      <c r="Q77" s="1134"/>
      <c r="R77" s="1134"/>
      <c r="S77" s="1134"/>
      <c r="T77" s="1134"/>
      <c r="U77" s="1134"/>
      <c r="V77" s="1134"/>
      <c r="W77" s="1134"/>
      <c r="X77" s="1134"/>
      <c r="Y77" s="1134"/>
      <c r="Z77" s="1134"/>
      <c r="AA77" s="1134"/>
      <c r="AB77" s="1134"/>
      <c r="AC77" s="1134"/>
      <c r="AD77" s="1134"/>
      <c r="AE77" s="1134"/>
      <c r="AF77" s="1134"/>
      <c r="AG77" s="1134"/>
      <c r="AH77" s="1134"/>
      <c r="AI77" s="1134"/>
      <c r="AJ77" s="950"/>
      <c r="AK77" s="438"/>
      <c r="AL77" s="432"/>
    </row>
    <row r="78" spans="1:47" s="435" customFormat="1" ht="13.5" customHeight="1">
      <c r="A78" s="1120"/>
      <c r="B78" s="1121"/>
      <c r="C78" s="1121"/>
      <c r="D78" s="1122"/>
      <c r="E78" s="437"/>
      <c r="F78" s="1134" t="s">
        <v>278</v>
      </c>
      <c r="G78" s="1134"/>
      <c r="H78" s="1134"/>
      <c r="I78" s="1134"/>
      <c r="J78" s="1134"/>
      <c r="K78" s="1134"/>
      <c r="L78" s="1134"/>
      <c r="M78" s="1134"/>
      <c r="N78" s="1134"/>
      <c r="O78" s="1134"/>
      <c r="P78" s="1134"/>
      <c r="Q78" s="1134"/>
      <c r="R78" s="1134"/>
      <c r="S78" s="1134"/>
      <c r="T78" s="1134"/>
      <c r="U78" s="1134"/>
      <c r="V78" s="1134"/>
      <c r="W78" s="1134"/>
      <c r="X78" s="1134"/>
      <c r="Y78" s="1134"/>
      <c r="Z78" s="1134"/>
      <c r="AA78" s="1134"/>
      <c r="AB78" s="1134"/>
      <c r="AC78" s="1134"/>
      <c r="AD78" s="1134"/>
      <c r="AE78" s="1134"/>
      <c r="AF78" s="1134"/>
      <c r="AG78" s="1134"/>
      <c r="AH78" s="1134"/>
      <c r="AI78" s="1134"/>
      <c r="AJ78" s="950"/>
      <c r="AK78" s="438"/>
      <c r="AL78" s="432"/>
    </row>
    <row r="79" spans="1:47" s="435" customFormat="1" ht="13.5" customHeight="1">
      <c r="A79" s="1123"/>
      <c r="B79" s="1124"/>
      <c r="C79" s="1124"/>
      <c r="D79" s="1125"/>
      <c r="E79" s="439"/>
      <c r="F79" s="1147" t="s">
        <v>279</v>
      </c>
      <c r="G79" s="1147"/>
      <c r="H79" s="1147"/>
      <c r="I79" s="1147"/>
      <c r="J79" s="1147"/>
      <c r="K79" s="1147"/>
      <c r="L79" s="1147"/>
      <c r="M79" s="1147"/>
      <c r="N79" s="1147"/>
      <c r="O79" s="1147"/>
      <c r="P79" s="1147"/>
      <c r="Q79" s="1147"/>
      <c r="R79" s="1147"/>
      <c r="S79" s="1147"/>
      <c r="T79" s="1147"/>
      <c r="U79" s="1147"/>
      <c r="V79" s="1147"/>
      <c r="W79" s="1147"/>
      <c r="X79" s="1147"/>
      <c r="Y79" s="1147"/>
      <c r="Z79" s="1147"/>
      <c r="AA79" s="1147"/>
      <c r="AB79" s="1147"/>
      <c r="AC79" s="1147"/>
      <c r="AD79" s="1147"/>
      <c r="AE79" s="1147"/>
      <c r="AF79" s="1147"/>
      <c r="AG79" s="1147"/>
      <c r="AH79" s="1147"/>
      <c r="AI79" s="1147"/>
      <c r="AJ79" s="951"/>
      <c r="AK79" s="440"/>
      <c r="AL79" s="432"/>
    </row>
    <row r="80" spans="1:47" s="435" customFormat="1" ht="24.75" customHeight="1">
      <c r="A80" s="1117" t="s">
        <v>280</v>
      </c>
      <c r="B80" s="1118"/>
      <c r="C80" s="1118"/>
      <c r="D80" s="1119"/>
      <c r="E80" s="441"/>
      <c r="F80" s="1126" t="s">
        <v>281</v>
      </c>
      <c r="G80" s="1126"/>
      <c r="H80" s="1126"/>
      <c r="I80" s="1126"/>
      <c r="J80" s="1126"/>
      <c r="K80" s="1126"/>
      <c r="L80" s="1126"/>
      <c r="M80" s="1126"/>
      <c r="N80" s="1126"/>
      <c r="O80" s="1126"/>
      <c r="P80" s="1126"/>
      <c r="Q80" s="1126"/>
      <c r="R80" s="1126"/>
      <c r="S80" s="1126"/>
      <c r="T80" s="1126"/>
      <c r="U80" s="1126"/>
      <c r="V80" s="1126"/>
      <c r="W80" s="1126"/>
      <c r="X80" s="1126"/>
      <c r="Y80" s="1126"/>
      <c r="Z80" s="1126"/>
      <c r="AA80" s="1126"/>
      <c r="AB80" s="1126"/>
      <c r="AC80" s="1126"/>
      <c r="AD80" s="1126"/>
      <c r="AE80" s="1126"/>
      <c r="AF80" s="1126"/>
      <c r="AG80" s="1126"/>
      <c r="AH80" s="1126"/>
      <c r="AI80" s="1126"/>
      <c r="AJ80" s="1126"/>
      <c r="AK80" s="442"/>
      <c r="AL80" s="432"/>
    </row>
    <row r="81" spans="1:38" s="70" customFormat="1" ht="13.5" customHeight="1">
      <c r="A81" s="1120"/>
      <c r="B81" s="1121"/>
      <c r="C81" s="1121"/>
      <c r="D81" s="1122"/>
      <c r="E81" s="443"/>
      <c r="F81" s="1133" t="s">
        <v>282</v>
      </c>
      <c r="G81" s="1133"/>
      <c r="H81" s="1133"/>
      <c r="I81" s="1133"/>
      <c r="J81" s="1133"/>
      <c r="K81" s="1133"/>
      <c r="L81" s="1133"/>
      <c r="M81" s="1133"/>
      <c r="N81" s="1133"/>
      <c r="O81" s="1133"/>
      <c r="P81" s="1133"/>
      <c r="Q81" s="1133"/>
      <c r="R81" s="1133"/>
      <c r="S81" s="1133"/>
      <c r="T81" s="1133"/>
      <c r="U81" s="1133"/>
      <c r="V81" s="1133"/>
      <c r="W81" s="1133"/>
      <c r="X81" s="1133"/>
      <c r="Y81" s="1133"/>
      <c r="Z81" s="1133"/>
      <c r="AA81" s="1133"/>
      <c r="AB81" s="1133"/>
      <c r="AC81" s="1133"/>
      <c r="AD81" s="1133"/>
      <c r="AE81" s="1133"/>
      <c r="AF81" s="1133"/>
      <c r="AG81" s="1133"/>
      <c r="AH81" s="1133"/>
      <c r="AI81" s="1133"/>
      <c r="AJ81" s="949"/>
      <c r="AK81" s="444"/>
      <c r="AL81" s="432"/>
    </row>
    <row r="82" spans="1:38" s="70" customFormat="1" ht="13.5" customHeight="1">
      <c r="A82" s="1120"/>
      <c r="B82" s="1121"/>
      <c r="C82" s="1121"/>
      <c r="D82" s="1122"/>
      <c r="E82" s="437"/>
      <c r="F82" s="1134" t="s">
        <v>283</v>
      </c>
      <c r="G82" s="1134"/>
      <c r="H82" s="1134"/>
      <c r="I82" s="1134"/>
      <c r="J82" s="1134"/>
      <c r="K82" s="1134"/>
      <c r="L82" s="1134"/>
      <c r="M82" s="1134"/>
      <c r="N82" s="1134"/>
      <c r="O82" s="1134"/>
      <c r="P82" s="1134"/>
      <c r="Q82" s="1134"/>
      <c r="R82" s="1134"/>
      <c r="S82" s="1134"/>
      <c r="T82" s="1134"/>
      <c r="U82" s="1134"/>
      <c r="V82" s="1134"/>
      <c r="W82" s="1134"/>
      <c r="X82" s="1134"/>
      <c r="Y82" s="1134"/>
      <c r="Z82" s="1134"/>
      <c r="AA82" s="1134"/>
      <c r="AB82" s="1134"/>
      <c r="AC82" s="1134"/>
      <c r="AD82" s="1134"/>
      <c r="AE82" s="1134"/>
      <c r="AF82" s="1134"/>
      <c r="AG82" s="1134"/>
      <c r="AH82" s="1134"/>
      <c r="AI82" s="1134"/>
      <c r="AJ82" s="950"/>
      <c r="AK82" s="438"/>
      <c r="AL82" s="432"/>
    </row>
    <row r="83" spans="1:38" s="70" customFormat="1" ht="15.75" customHeight="1">
      <c r="A83" s="1123"/>
      <c r="B83" s="1124"/>
      <c r="C83" s="1124"/>
      <c r="D83" s="1125"/>
      <c r="E83" s="445"/>
      <c r="F83" s="1578" t="s">
        <v>284</v>
      </c>
      <c r="G83" s="1578"/>
      <c r="H83" s="1578"/>
      <c r="I83" s="1578"/>
      <c r="J83" s="1578"/>
      <c r="K83" s="1578"/>
      <c r="L83" s="1578"/>
      <c r="M83" s="1578"/>
      <c r="N83" s="1578"/>
      <c r="O83" s="1578"/>
      <c r="P83" s="1578"/>
      <c r="Q83" s="1578"/>
      <c r="R83" s="1578"/>
      <c r="S83" s="1578"/>
      <c r="T83" s="1578"/>
      <c r="U83" s="1578"/>
      <c r="V83" s="1578"/>
      <c r="W83" s="1578"/>
      <c r="X83" s="1578"/>
      <c r="Y83" s="1578"/>
      <c r="Z83" s="1578"/>
      <c r="AA83" s="1578"/>
      <c r="AB83" s="1578"/>
      <c r="AC83" s="1578"/>
      <c r="AD83" s="1578"/>
      <c r="AE83" s="1578"/>
      <c r="AF83" s="1578"/>
      <c r="AG83" s="1578"/>
      <c r="AH83" s="1578"/>
      <c r="AI83" s="1578"/>
      <c r="AJ83" s="1578"/>
      <c r="AK83" s="741"/>
    </row>
    <row r="84" spans="1:38" s="70" customFormat="1" ht="13.5" customHeight="1">
      <c r="A84" s="1117" t="s">
        <v>285</v>
      </c>
      <c r="B84" s="1118"/>
      <c r="C84" s="1118"/>
      <c r="D84" s="1119"/>
      <c r="E84" s="443"/>
      <c r="F84" s="1133" t="s">
        <v>286</v>
      </c>
      <c r="G84" s="1133"/>
      <c r="H84" s="1133"/>
      <c r="I84" s="1133"/>
      <c r="J84" s="1133"/>
      <c r="K84" s="1133"/>
      <c r="L84" s="1133"/>
      <c r="M84" s="1133"/>
      <c r="N84" s="1133"/>
      <c r="O84" s="1133"/>
      <c r="P84" s="1133"/>
      <c r="Q84" s="1133"/>
      <c r="R84" s="1133"/>
      <c r="S84" s="1133"/>
      <c r="T84" s="1133"/>
      <c r="U84" s="1133"/>
      <c r="V84" s="1133"/>
      <c r="W84" s="1133"/>
      <c r="X84" s="1133"/>
      <c r="Y84" s="1133"/>
      <c r="Z84" s="1133"/>
      <c r="AA84" s="1133"/>
      <c r="AB84" s="1133"/>
      <c r="AC84" s="1133"/>
      <c r="AD84" s="1133"/>
      <c r="AE84" s="1133"/>
      <c r="AF84" s="1133"/>
      <c r="AG84" s="1133"/>
      <c r="AH84" s="1133"/>
      <c r="AI84" s="1133"/>
      <c r="AJ84" s="949"/>
      <c r="AK84" s="442"/>
      <c r="AL84" s="432"/>
    </row>
    <row r="85" spans="1:38" s="70" customFormat="1" ht="22.5" customHeight="1">
      <c r="A85" s="1120"/>
      <c r="B85" s="1121"/>
      <c r="C85" s="1121"/>
      <c r="D85" s="1122"/>
      <c r="E85" s="437"/>
      <c r="F85" s="1107" t="s">
        <v>287</v>
      </c>
      <c r="G85" s="1107"/>
      <c r="H85" s="1107"/>
      <c r="I85" s="1107"/>
      <c r="J85" s="1107"/>
      <c r="K85" s="1107"/>
      <c r="L85" s="1107"/>
      <c r="M85" s="1107"/>
      <c r="N85" s="1107"/>
      <c r="O85" s="1107"/>
      <c r="P85" s="1107"/>
      <c r="Q85" s="1107"/>
      <c r="R85" s="1107"/>
      <c r="S85" s="1107"/>
      <c r="T85" s="1107"/>
      <c r="U85" s="1107"/>
      <c r="V85" s="1107"/>
      <c r="W85" s="1107"/>
      <c r="X85" s="1107"/>
      <c r="Y85" s="1107"/>
      <c r="Z85" s="1107"/>
      <c r="AA85" s="1107"/>
      <c r="AB85" s="1107"/>
      <c r="AC85" s="1107"/>
      <c r="AD85" s="1107"/>
      <c r="AE85" s="1107"/>
      <c r="AF85" s="1107"/>
      <c r="AG85" s="1107"/>
      <c r="AH85" s="1107"/>
      <c r="AI85" s="1107"/>
      <c r="AJ85" s="1107"/>
      <c r="AK85" s="1577"/>
      <c r="AL85" s="432"/>
    </row>
    <row r="86" spans="1:38" s="70" customFormat="1" ht="13.5" customHeight="1">
      <c r="A86" s="1120"/>
      <c r="B86" s="1121"/>
      <c r="C86" s="1121"/>
      <c r="D86" s="1122"/>
      <c r="E86" s="437"/>
      <c r="F86" s="1579" t="s">
        <v>288</v>
      </c>
      <c r="G86" s="1579"/>
      <c r="H86" s="1579"/>
      <c r="I86" s="1579"/>
      <c r="J86" s="1579"/>
      <c r="K86" s="1579"/>
      <c r="L86" s="1579"/>
      <c r="M86" s="1579"/>
      <c r="N86" s="1579"/>
      <c r="O86" s="1579"/>
      <c r="P86" s="1579"/>
      <c r="Q86" s="1579"/>
      <c r="R86" s="1579"/>
      <c r="S86" s="1579"/>
      <c r="T86" s="1579"/>
      <c r="U86" s="1579"/>
      <c r="V86" s="1579"/>
      <c r="W86" s="1579"/>
      <c r="X86" s="1579"/>
      <c r="Y86" s="1579"/>
      <c r="Z86" s="1579"/>
      <c r="AA86" s="1579"/>
      <c r="AB86" s="1579"/>
      <c r="AC86" s="1579"/>
      <c r="AD86" s="1579"/>
      <c r="AE86" s="1579"/>
      <c r="AF86" s="1579"/>
      <c r="AG86" s="1579"/>
      <c r="AH86" s="1579"/>
      <c r="AI86" s="1579"/>
      <c r="AJ86" s="960"/>
      <c r="AK86" s="438"/>
      <c r="AL86" s="432"/>
    </row>
    <row r="87" spans="1:38" s="70" customFormat="1" ht="13.5" customHeight="1">
      <c r="A87" s="1123"/>
      <c r="B87" s="1124"/>
      <c r="C87" s="1124"/>
      <c r="D87" s="1125"/>
      <c r="E87" s="445"/>
      <c r="F87" s="1130" t="s">
        <v>289</v>
      </c>
      <c r="G87" s="1130"/>
      <c r="H87" s="1130"/>
      <c r="I87" s="1130"/>
      <c r="J87" s="1130"/>
      <c r="K87" s="1130"/>
      <c r="L87" s="1130"/>
      <c r="M87" s="1130"/>
      <c r="N87" s="1130"/>
      <c r="O87" s="1130"/>
      <c r="P87" s="1130"/>
      <c r="Q87" s="1130"/>
      <c r="R87" s="1130"/>
      <c r="S87" s="1130"/>
      <c r="T87" s="1130"/>
      <c r="U87" s="1130"/>
      <c r="V87" s="1130"/>
      <c r="W87" s="1130"/>
      <c r="X87" s="1130"/>
      <c r="Y87" s="1130"/>
      <c r="Z87" s="1130"/>
      <c r="AA87" s="1130"/>
      <c r="AB87" s="1130"/>
      <c r="AC87" s="1130"/>
      <c r="AD87" s="1130"/>
      <c r="AE87" s="1130"/>
      <c r="AF87" s="1130"/>
      <c r="AG87" s="1130"/>
      <c r="AH87" s="1130"/>
      <c r="AI87" s="1130"/>
      <c r="AJ87" s="948"/>
      <c r="AK87" s="446"/>
      <c r="AL87" s="432"/>
    </row>
    <row r="88" spans="1:38" s="70" customFormat="1" ht="22.5" customHeight="1">
      <c r="A88" s="1117" t="s">
        <v>290</v>
      </c>
      <c r="B88" s="1118"/>
      <c r="C88" s="1118"/>
      <c r="D88" s="1119"/>
      <c r="E88" s="443"/>
      <c r="F88" s="1126" t="s">
        <v>291</v>
      </c>
      <c r="G88" s="1126"/>
      <c r="H88" s="1126"/>
      <c r="I88" s="1126"/>
      <c r="J88" s="1126"/>
      <c r="K88" s="1126"/>
      <c r="L88" s="1126"/>
      <c r="M88" s="1126"/>
      <c r="N88" s="1126"/>
      <c r="O88" s="1126"/>
      <c r="P88" s="1126"/>
      <c r="Q88" s="1126"/>
      <c r="R88" s="1126"/>
      <c r="S88" s="1126"/>
      <c r="T88" s="1126"/>
      <c r="U88" s="1126"/>
      <c r="V88" s="1126"/>
      <c r="W88" s="1126"/>
      <c r="X88" s="1126"/>
      <c r="Y88" s="1126"/>
      <c r="Z88" s="1126"/>
      <c r="AA88" s="1126"/>
      <c r="AB88" s="1126"/>
      <c r="AC88" s="1126"/>
      <c r="AD88" s="1126"/>
      <c r="AE88" s="1126"/>
      <c r="AF88" s="1126"/>
      <c r="AG88" s="1126"/>
      <c r="AH88" s="1126"/>
      <c r="AI88" s="1126"/>
      <c r="AJ88" s="1126"/>
      <c r="AK88" s="444"/>
      <c r="AL88" s="432"/>
    </row>
    <row r="89" spans="1:38" s="70" customFormat="1" ht="15" customHeight="1">
      <c r="A89" s="1120"/>
      <c r="B89" s="1121"/>
      <c r="C89" s="1121"/>
      <c r="D89" s="1122"/>
      <c r="E89" s="437"/>
      <c r="F89" s="1107" t="s">
        <v>292</v>
      </c>
      <c r="G89" s="1107"/>
      <c r="H89" s="1107"/>
      <c r="I89" s="1107"/>
      <c r="J89" s="1107"/>
      <c r="K89" s="1107"/>
      <c r="L89" s="1107"/>
      <c r="M89" s="1107"/>
      <c r="N89" s="1107"/>
      <c r="O89" s="1107"/>
      <c r="P89" s="1107"/>
      <c r="Q89" s="1107"/>
      <c r="R89" s="1107"/>
      <c r="S89" s="1107"/>
      <c r="T89" s="1107"/>
      <c r="U89" s="1107"/>
      <c r="V89" s="1107"/>
      <c r="W89" s="1107"/>
      <c r="X89" s="1107"/>
      <c r="Y89" s="1107"/>
      <c r="Z89" s="1107"/>
      <c r="AA89" s="1107"/>
      <c r="AB89" s="1107"/>
      <c r="AC89" s="1107"/>
      <c r="AD89" s="1107"/>
      <c r="AE89" s="1107"/>
      <c r="AF89" s="1107"/>
      <c r="AG89" s="1107"/>
      <c r="AH89" s="1107"/>
      <c r="AI89" s="1107"/>
      <c r="AJ89" s="947"/>
      <c r="AK89" s="444"/>
      <c r="AL89" s="107"/>
    </row>
    <row r="90" spans="1:38" s="70" customFormat="1" ht="13.5" customHeight="1">
      <c r="A90" s="1120"/>
      <c r="B90" s="1121"/>
      <c r="C90" s="1121"/>
      <c r="D90" s="1122"/>
      <c r="E90" s="443"/>
      <c r="F90" s="1129" t="s">
        <v>293</v>
      </c>
      <c r="G90" s="1129"/>
      <c r="H90" s="1129"/>
      <c r="I90" s="1129"/>
      <c r="J90" s="1129"/>
      <c r="K90" s="1129"/>
      <c r="L90" s="1129"/>
      <c r="M90" s="1129"/>
      <c r="N90" s="1129"/>
      <c r="O90" s="1129"/>
      <c r="P90" s="1129"/>
      <c r="Q90" s="1129"/>
      <c r="R90" s="1129"/>
      <c r="S90" s="1129"/>
      <c r="T90" s="1129"/>
      <c r="U90" s="1129"/>
      <c r="V90" s="1129"/>
      <c r="W90" s="1129"/>
      <c r="X90" s="1129"/>
      <c r="Y90" s="1129"/>
      <c r="Z90" s="1129"/>
      <c r="AA90" s="1129"/>
      <c r="AB90" s="1129"/>
      <c r="AC90" s="1129"/>
      <c r="AD90" s="1129"/>
      <c r="AE90" s="1129"/>
      <c r="AF90" s="1129"/>
      <c r="AG90" s="1129"/>
      <c r="AH90" s="1129"/>
      <c r="AI90" s="1129"/>
      <c r="AJ90" s="742"/>
      <c r="AK90" s="743"/>
    </row>
    <row r="91" spans="1:38" s="70" customFormat="1" ht="15.75" customHeight="1">
      <c r="A91" s="1123"/>
      <c r="B91" s="1124"/>
      <c r="C91" s="1124"/>
      <c r="D91" s="1125"/>
      <c r="E91" s="445"/>
      <c r="F91" s="1130" t="s">
        <v>294</v>
      </c>
      <c r="G91" s="1130"/>
      <c r="H91" s="1130"/>
      <c r="I91" s="1130"/>
      <c r="J91" s="1130"/>
      <c r="K91" s="1130"/>
      <c r="L91" s="1130"/>
      <c r="M91" s="1130"/>
      <c r="N91" s="1130"/>
      <c r="O91" s="1130"/>
      <c r="P91" s="1130"/>
      <c r="Q91" s="1130"/>
      <c r="R91" s="1130"/>
      <c r="S91" s="1130"/>
      <c r="T91" s="1130"/>
      <c r="U91" s="1130"/>
      <c r="V91" s="1130"/>
      <c r="W91" s="1130"/>
      <c r="X91" s="1130"/>
      <c r="Y91" s="1130"/>
      <c r="Z91" s="1130"/>
      <c r="AA91" s="1130"/>
      <c r="AB91" s="1130"/>
      <c r="AC91" s="1130"/>
      <c r="AD91" s="1130"/>
      <c r="AE91" s="1130"/>
      <c r="AF91" s="1130"/>
      <c r="AG91" s="1130"/>
      <c r="AH91" s="1130"/>
      <c r="AI91" s="1130"/>
      <c r="AJ91" s="1130"/>
      <c r="AK91" s="744"/>
    </row>
    <row r="92" spans="1:38" s="70" customFormat="1" ht="13.5" customHeight="1">
      <c r="A92" s="1117" t="s">
        <v>295</v>
      </c>
      <c r="B92" s="1118"/>
      <c r="C92" s="1118"/>
      <c r="D92" s="1119"/>
      <c r="E92" s="443"/>
      <c r="F92" s="1129" t="s">
        <v>296</v>
      </c>
      <c r="G92" s="1129"/>
      <c r="H92" s="1129"/>
      <c r="I92" s="1129"/>
      <c r="J92" s="1129"/>
      <c r="K92" s="1129"/>
      <c r="L92" s="1129"/>
      <c r="M92" s="1129"/>
      <c r="N92" s="1129"/>
      <c r="O92" s="1129"/>
      <c r="P92" s="1129"/>
      <c r="Q92" s="1129"/>
      <c r="R92" s="1129"/>
      <c r="S92" s="1129"/>
      <c r="T92" s="1129"/>
      <c r="U92" s="1129"/>
      <c r="V92" s="1129"/>
      <c r="W92" s="1129"/>
      <c r="X92" s="1129"/>
      <c r="Y92" s="1129"/>
      <c r="Z92" s="1129"/>
      <c r="AA92" s="1129"/>
      <c r="AB92" s="1129"/>
      <c r="AC92" s="1129"/>
      <c r="AD92" s="1129"/>
      <c r="AE92" s="1129"/>
      <c r="AF92" s="1129"/>
      <c r="AG92" s="1129"/>
      <c r="AH92" s="1129"/>
      <c r="AI92" s="1129"/>
      <c r="AJ92" s="949"/>
      <c r="AK92" s="745"/>
    </row>
    <row r="93" spans="1:38" s="70" customFormat="1" ht="21" customHeight="1">
      <c r="A93" s="1120"/>
      <c r="B93" s="1121"/>
      <c r="C93" s="1121"/>
      <c r="D93" s="1122"/>
      <c r="E93" s="437"/>
      <c r="F93" s="1107" t="s">
        <v>297</v>
      </c>
      <c r="G93" s="1107"/>
      <c r="H93" s="1107"/>
      <c r="I93" s="1107"/>
      <c r="J93" s="1107"/>
      <c r="K93" s="1107"/>
      <c r="L93" s="1107"/>
      <c r="M93" s="1107"/>
      <c r="N93" s="1107"/>
      <c r="O93" s="1107"/>
      <c r="P93" s="1107"/>
      <c r="Q93" s="1107"/>
      <c r="R93" s="1107"/>
      <c r="S93" s="1107"/>
      <c r="T93" s="1107"/>
      <c r="U93" s="1107"/>
      <c r="V93" s="1107"/>
      <c r="W93" s="1107"/>
      <c r="X93" s="1107"/>
      <c r="Y93" s="1107"/>
      <c r="Z93" s="1107"/>
      <c r="AA93" s="1107"/>
      <c r="AB93" s="1107"/>
      <c r="AC93" s="1107"/>
      <c r="AD93" s="1107"/>
      <c r="AE93" s="1107"/>
      <c r="AF93" s="1107"/>
      <c r="AG93" s="1107"/>
      <c r="AH93" s="1107"/>
      <c r="AI93" s="1107"/>
      <c r="AJ93" s="1107"/>
      <c r="AK93" s="1577"/>
    </row>
    <row r="94" spans="1:38" s="70" customFormat="1" ht="13.5" customHeight="1">
      <c r="A94" s="1120"/>
      <c r="B94" s="1121"/>
      <c r="C94" s="1121"/>
      <c r="D94" s="1122"/>
      <c r="E94" s="437"/>
      <c r="F94" s="1107" t="s">
        <v>298</v>
      </c>
      <c r="G94" s="1107"/>
      <c r="H94" s="1107"/>
      <c r="I94" s="1107"/>
      <c r="J94" s="1107"/>
      <c r="K94" s="1107"/>
      <c r="L94" s="1107"/>
      <c r="M94" s="1107"/>
      <c r="N94" s="1107"/>
      <c r="O94" s="1107"/>
      <c r="P94" s="1107"/>
      <c r="Q94" s="1107"/>
      <c r="R94" s="1107"/>
      <c r="S94" s="1107"/>
      <c r="T94" s="1107"/>
      <c r="U94" s="1107"/>
      <c r="V94" s="1107"/>
      <c r="W94" s="1107"/>
      <c r="X94" s="1107"/>
      <c r="Y94" s="1107"/>
      <c r="Z94" s="1107"/>
      <c r="AA94" s="1107"/>
      <c r="AB94" s="1107"/>
      <c r="AC94" s="1107"/>
      <c r="AD94" s="1107"/>
      <c r="AE94" s="1107"/>
      <c r="AF94" s="1107"/>
      <c r="AG94" s="1107"/>
      <c r="AH94" s="1107"/>
      <c r="AI94" s="1107"/>
      <c r="AJ94" s="950"/>
      <c r="AK94" s="743"/>
    </row>
    <row r="95" spans="1:38" s="70" customFormat="1" ht="13.5" customHeight="1">
      <c r="A95" s="1123"/>
      <c r="B95" s="1124"/>
      <c r="C95" s="1124"/>
      <c r="D95" s="1125"/>
      <c r="E95" s="445"/>
      <c r="F95" s="1130" t="s">
        <v>299</v>
      </c>
      <c r="G95" s="1130"/>
      <c r="H95" s="1130"/>
      <c r="I95" s="1130"/>
      <c r="J95" s="1130"/>
      <c r="K95" s="1130"/>
      <c r="L95" s="1130"/>
      <c r="M95" s="1130"/>
      <c r="N95" s="1130"/>
      <c r="O95" s="1130"/>
      <c r="P95" s="1130"/>
      <c r="Q95" s="1130"/>
      <c r="R95" s="1130"/>
      <c r="S95" s="1130"/>
      <c r="T95" s="1130"/>
      <c r="U95" s="1130"/>
      <c r="V95" s="1130"/>
      <c r="W95" s="1130"/>
      <c r="X95" s="1130"/>
      <c r="Y95" s="1130"/>
      <c r="Z95" s="1130"/>
      <c r="AA95" s="1130"/>
      <c r="AB95" s="1130"/>
      <c r="AC95" s="1130"/>
      <c r="AD95" s="1130"/>
      <c r="AE95" s="1130"/>
      <c r="AF95" s="1130"/>
      <c r="AG95" s="1130"/>
      <c r="AH95" s="1130"/>
      <c r="AI95" s="1130"/>
      <c r="AJ95" s="746"/>
      <c r="AK95" s="744"/>
    </row>
    <row r="96" spans="1:38" s="70" customFormat="1" ht="13.5" customHeight="1">
      <c r="A96" s="1117" t="s">
        <v>300</v>
      </c>
      <c r="B96" s="1118"/>
      <c r="C96" s="1118"/>
      <c r="D96" s="1119"/>
      <c r="E96" s="443"/>
      <c r="F96" s="1126" t="s">
        <v>301</v>
      </c>
      <c r="G96" s="1126"/>
      <c r="H96" s="1126"/>
      <c r="I96" s="1126"/>
      <c r="J96" s="1126"/>
      <c r="K96" s="1126"/>
      <c r="L96" s="1126"/>
      <c r="M96" s="1126"/>
      <c r="N96" s="1126"/>
      <c r="O96" s="1126"/>
      <c r="P96" s="1126"/>
      <c r="Q96" s="1126"/>
      <c r="R96" s="1126"/>
      <c r="S96" s="1126"/>
      <c r="T96" s="1126"/>
      <c r="U96" s="1126"/>
      <c r="V96" s="1126"/>
      <c r="W96" s="1126"/>
      <c r="X96" s="1126"/>
      <c r="Y96" s="1126"/>
      <c r="Z96" s="1126"/>
      <c r="AA96" s="1126"/>
      <c r="AB96" s="1126"/>
      <c r="AC96" s="1126"/>
      <c r="AD96" s="1126"/>
      <c r="AE96" s="1126"/>
      <c r="AF96" s="1126"/>
      <c r="AG96" s="1126"/>
      <c r="AH96" s="1126"/>
      <c r="AI96" s="1126"/>
      <c r="AJ96" s="1126"/>
      <c r="AK96" s="747"/>
    </row>
    <row r="97" spans="1:53" s="70" customFormat="1" ht="13.5" customHeight="1">
      <c r="A97" s="1120"/>
      <c r="B97" s="1121"/>
      <c r="C97" s="1121"/>
      <c r="D97" s="1122"/>
      <c r="E97" s="437"/>
      <c r="F97" s="1107" t="s">
        <v>302</v>
      </c>
      <c r="G97" s="1107"/>
      <c r="H97" s="1107"/>
      <c r="I97" s="1107"/>
      <c r="J97" s="1107"/>
      <c r="K97" s="1107"/>
      <c r="L97" s="1107"/>
      <c r="M97" s="1107"/>
      <c r="N97" s="1107"/>
      <c r="O97" s="1107"/>
      <c r="P97" s="1107"/>
      <c r="Q97" s="1107"/>
      <c r="R97" s="1107"/>
      <c r="S97" s="1107"/>
      <c r="T97" s="1107"/>
      <c r="U97" s="1107"/>
      <c r="V97" s="1107"/>
      <c r="W97" s="1107"/>
      <c r="X97" s="1107"/>
      <c r="Y97" s="1107"/>
      <c r="Z97" s="1107"/>
      <c r="AA97" s="1107"/>
      <c r="AB97" s="1107"/>
      <c r="AC97" s="1107"/>
      <c r="AD97" s="1107"/>
      <c r="AE97" s="1107"/>
      <c r="AF97" s="1107"/>
      <c r="AG97" s="1107"/>
      <c r="AH97" s="1107"/>
      <c r="AI97" s="1107"/>
      <c r="AJ97" s="950"/>
      <c r="AK97" s="748"/>
    </row>
    <row r="98" spans="1:53" s="70" customFormat="1" ht="13.5" customHeight="1">
      <c r="A98" s="1120"/>
      <c r="B98" s="1121"/>
      <c r="C98" s="1121"/>
      <c r="D98" s="1122"/>
      <c r="E98" s="437"/>
      <c r="F98" s="1107" t="s">
        <v>303</v>
      </c>
      <c r="G98" s="1107"/>
      <c r="H98" s="1107"/>
      <c r="I98" s="1107"/>
      <c r="J98" s="1107"/>
      <c r="K98" s="1107"/>
      <c r="L98" s="1107"/>
      <c r="M98" s="1107"/>
      <c r="N98" s="1107"/>
      <c r="O98" s="1107"/>
      <c r="P98" s="1107"/>
      <c r="Q98" s="1107"/>
      <c r="R98" s="1107"/>
      <c r="S98" s="1107"/>
      <c r="T98" s="1107"/>
      <c r="U98" s="1107"/>
      <c r="V98" s="1107"/>
      <c r="W98" s="1107"/>
      <c r="X98" s="1107"/>
      <c r="Y98" s="1107"/>
      <c r="Z98" s="1107"/>
      <c r="AA98" s="1107"/>
      <c r="AB98" s="1107"/>
      <c r="AC98" s="1107"/>
      <c r="AD98" s="1107"/>
      <c r="AE98" s="1107"/>
      <c r="AF98" s="1107"/>
      <c r="AG98" s="1107"/>
      <c r="AH98" s="1107"/>
      <c r="AI98" s="1107"/>
      <c r="AJ98" s="950"/>
      <c r="AK98" s="748"/>
    </row>
    <row r="99" spans="1:53" s="70" customFormat="1" ht="13.5" customHeight="1" thickBot="1">
      <c r="A99" s="1123"/>
      <c r="B99" s="1124"/>
      <c r="C99" s="1124"/>
      <c r="D99" s="1125"/>
      <c r="E99" s="448"/>
      <c r="F99" s="1128" t="s">
        <v>304</v>
      </c>
      <c r="G99" s="1128"/>
      <c r="H99" s="1128"/>
      <c r="I99" s="1128"/>
      <c r="J99" s="1128"/>
      <c r="K99" s="1128"/>
      <c r="L99" s="1128"/>
      <c r="M99" s="1128"/>
      <c r="N99" s="1128"/>
      <c r="O99" s="1128"/>
      <c r="P99" s="1128"/>
      <c r="Q99" s="1128"/>
      <c r="R99" s="1128"/>
      <c r="S99" s="1128"/>
      <c r="T99" s="1128"/>
      <c r="U99" s="1128"/>
      <c r="V99" s="1128"/>
      <c r="W99" s="1128"/>
      <c r="X99" s="1128"/>
      <c r="Y99" s="1128"/>
      <c r="Z99" s="1128"/>
      <c r="AA99" s="1128"/>
      <c r="AB99" s="1128"/>
      <c r="AC99" s="1128"/>
      <c r="AD99" s="1128"/>
      <c r="AE99" s="1128"/>
      <c r="AF99" s="1128"/>
      <c r="AG99" s="1128"/>
      <c r="AH99" s="1128"/>
      <c r="AI99" s="1128"/>
      <c r="AJ99" s="749"/>
      <c r="AK99" s="106"/>
    </row>
    <row r="100" spans="1:53" s="70" customFormat="1" ht="15" customHeight="1">
      <c r="A100" s="1111" t="s">
        <v>460</v>
      </c>
      <c r="B100" s="1112"/>
      <c r="C100" s="1112"/>
      <c r="D100" s="1112"/>
      <c r="E100" s="1112"/>
      <c r="F100" s="1112"/>
      <c r="G100" s="1112"/>
      <c r="H100" s="1112"/>
      <c r="I100" s="1112"/>
      <c r="J100" s="1112"/>
      <c r="K100" s="1112"/>
      <c r="L100" s="1112"/>
      <c r="M100" s="1112"/>
      <c r="N100" s="1112"/>
      <c r="O100" s="1112"/>
      <c r="P100" s="1112"/>
      <c r="Q100" s="1112"/>
      <c r="R100" s="1112"/>
      <c r="S100" s="1112"/>
      <c r="T100" s="1112"/>
      <c r="U100" s="1112"/>
      <c r="V100" s="1112"/>
      <c r="W100" s="1112"/>
      <c r="X100" s="1112"/>
      <c r="Y100" s="1112"/>
      <c r="Z100" s="1112"/>
      <c r="AA100" s="1112"/>
      <c r="AB100" s="1112"/>
      <c r="AC100" s="1112"/>
      <c r="AD100" s="1112"/>
      <c r="AE100" s="1112"/>
      <c r="AF100" s="1112"/>
      <c r="AG100" s="952"/>
      <c r="AH100" s="450"/>
      <c r="AI100" s="451" t="s">
        <v>222</v>
      </c>
      <c r="AJ100" s="450"/>
      <c r="AK100" s="452"/>
      <c r="AL100" s="75"/>
      <c r="AN100" s="57"/>
      <c r="AO100" s="57"/>
      <c r="AP100" s="57"/>
      <c r="AQ100" s="57"/>
      <c r="AR100" s="57"/>
      <c r="AS100" s="57"/>
      <c r="AT100" s="57"/>
      <c r="AU100" s="101"/>
      <c r="AV100" s="57"/>
      <c r="AW100" s="57"/>
      <c r="AX100" s="57"/>
      <c r="AY100" s="57"/>
      <c r="AZ100" s="57"/>
      <c r="BA100" s="57"/>
    </row>
    <row r="101" spans="1:53" ht="11.25" customHeight="1">
      <c r="A101" s="111"/>
      <c r="B101" s="56"/>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U101" s="101"/>
    </row>
    <row r="102" spans="1:53" ht="15" customHeight="1">
      <c r="A102" s="737" t="s">
        <v>461</v>
      </c>
      <c r="B102" s="750"/>
      <c r="C102" s="750"/>
      <c r="D102" s="750"/>
      <c r="E102" s="750"/>
      <c r="F102" s="750"/>
      <c r="G102" s="750"/>
      <c r="H102" s="750"/>
      <c r="I102" s="750"/>
      <c r="J102" s="750"/>
      <c r="K102" s="750"/>
      <c r="L102" s="750"/>
      <c r="M102" s="750"/>
      <c r="N102" s="750"/>
      <c r="O102" s="750"/>
      <c r="P102" s="750"/>
      <c r="Q102" s="751"/>
      <c r="R102" s="751"/>
      <c r="S102" s="751"/>
      <c r="T102" s="751"/>
      <c r="U102" s="751"/>
      <c r="V102" s="751"/>
      <c r="W102" s="751"/>
      <c r="X102" s="751"/>
      <c r="Y102" s="751"/>
      <c r="Z102" s="751"/>
      <c r="AA102" s="751"/>
      <c r="AB102" s="751"/>
      <c r="AC102" s="751"/>
      <c r="AD102" s="751"/>
      <c r="AE102" s="751"/>
      <c r="AF102" s="751"/>
      <c r="AG102" s="751"/>
      <c r="AH102" s="752"/>
      <c r="AI102" s="753"/>
      <c r="AJ102" s="959"/>
      <c r="AV102" s="101"/>
    </row>
    <row r="103" spans="1:53" s="70" customFormat="1" ht="83.25" customHeight="1">
      <c r="A103" s="1572" t="s">
        <v>571</v>
      </c>
      <c r="B103" s="1573"/>
      <c r="C103" s="1573"/>
      <c r="D103" s="1573"/>
      <c r="E103" s="1573"/>
      <c r="F103" s="1573"/>
      <c r="G103" s="1573"/>
      <c r="H103" s="1573"/>
      <c r="I103" s="1573"/>
      <c r="J103" s="1573"/>
      <c r="K103" s="1573"/>
      <c r="L103" s="1573"/>
      <c r="M103" s="1573"/>
      <c r="N103" s="1573"/>
      <c r="O103" s="1573"/>
      <c r="P103" s="1573"/>
      <c r="Q103" s="1573"/>
      <c r="R103" s="1573"/>
      <c r="S103" s="1573"/>
      <c r="T103" s="1573"/>
      <c r="U103" s="1573"/>
      <c r="V103" s="1573"/>
      <c r="W103" s="1573"/>
      <c r="X103" s="1573"/>
      <c r="Y103" s="1573"/>
      <c r="Z103" s="1573"/>
      <c r="AA103" s="1573"/>
      <c r="AB103" s="1573"/>
      <c r="AC103" s="1573"/>
      <c r="AD103" s="1573"/>
      <c r="AE103" s="1573"/>
      <c r="AF103" s="1573"/>
      <c r="AG103" s="1573"/>
      <c r="AH103" s="1573"/>
      <c r="AI103" s="1573"/>
      <c r="AJ103" s="1573"/>
      <c r="AK103" s="1574"/>
      <c r="AL103" s="754"/>
      <c r="AM103" s="754"/>
      <c r="AN103" s="754"/>
      <c r="AO103" s="755"/>
      <c r="AP103" s="755"/>
      <c r="AQ103" s="755"/>
      <c r="AR103" s="755"/>
      <c r="AS103" s="755"/>
      <c r="AT103" s="755"/>
      <c r="AU103" s="755"/>
      <c r="AV103" s="755"/>
      <c r="AW103" s="755"/>
      <c r="AX103" s="755"/>
      <c r="AY103" s="756"/>
    </row>
    <row r="104" spans="1:53" s="70" customFormat="1" ht="6" customHeight="1">
      <c r="A104" s="223"/>
      <c r="B104" s="757"/>
      <c r="C104" s="757"/>
      <c r="D104" s="757"/>
      <c r="E104" s="757"/>
      <c r="F104" s="757"/>
      <c r="G104" s="757"/>
      <c r="H104" s="757"/>
      <c r="I104" s="757"/>
      <c r="J104" s="757"/>
      <c r="K104" s="757"/>
      <c r="L104" s="757"/>
      <c r="M104" s="757"/>
      <c r="N104" s="757"/>
      <c r="O104" s="757"/>
      <c r="P104" s="757"/>
      <c r="Q104" s="757"/>
      <c r="R104" s="757"/>
      <c r="S104" s="757"/>
      <c r="T104" s="757"/>
      <c r="U104" s="757"/>
      <c r="V104" s="757"/>
      <c r="W104" s="757"/>
      <c r="X104" s="757"/>
      <c r="Y104" s="757"/>
      <c r="Z104" s="757"/>
      <c r="AA104" s="757"/>
      <c r="AB104" s="757"/>
      <c r="AC104" s="757"/>
      <c r="AD104" s="757"/>
      <c r="AE104" s="757"/>
      <c r="AF104" s="757"/>
      <c r="AG104" s="757"/>
      <c r="AH104" s="757"/>
      <c r="AI104" s="757"/>
      <c r="AJ104" s="757"/>
      <c r="AL104" s="754"/>
      <c r="AM104" s="754"/>
      <c r="AN104" s="754"/>
      <c r="AO104" s="755"/>
      <c r="AP104" s="755"/>
      <c r="AQ104" s="755"/>
      <c r="AR104" s="755"/>
      <c r="AS104" s="755"/>
      <c r="AT104" s="755"/>
      <c r="AU104" s="755"/>
      <c r="AV104" s="755"/>
      <c r="AW104" s="755"/>
      <c r="AX104" s="755"/>
      <c r="AY104" s="756"/>
    </row>
    <row r="105" spans="1:53" s="70" customFormat="1" ht="12">
      <c r="A105" s="758" t="s">
        <v>332</v>
      </c>
      <c r="B105" s="660" t="s">
        <v>462</v>
      </c>
      <c r="C105" s="223"/>
      <c r="D105" s="358"/>
      <c r="E105" s="223"/>
      <c r="F105" s="223"/>
      <c r="G105" s="358"/>
      <c r="H105" s="358"/>
      <c r="I105" s="358"/>
      <c r="J105" s="358"/>
      <c r="K105" s="358"/>
      <c r="L105" s="358"/>
      <c r="M105" s="358"/>
      <c r="N105" s="358"/>
      <c r="O105" s="358"/>
      <c r="P105" s="358"/>
      <c r="Q105" s="358"/>
      <c r="R105" s="358"/>
      <c r="S105" s="358"/>
      <c r="T105" s="358"/>
      <c r="U105" s="358"/>
      <c r="V105" s="358"/>
      <c r="W105" s="358"/>
      <c r="X105" s="358"/>
      <c r="Y105" s="358"/>
      <c r="Z105" s="358"/>
      <c r="AA105" s="358"/>
      <c r="AB105" s="358"/>
      <c r="AC105" s="358"/>
      <c r="AD105" s="358"/>
      <c r="AE105" s="358"/>
      <c r="AF105" s="358"/>
      <c r="AG105" s="358"/>
      <c r="AH105" s="358"/>
      <c r="AI105" s="358"/>
      <c r="AJ105" s="659"/>
      <c r="AU105" s="76"/>
    </row>
    <row r="106" spans="1:53" ht="22.5" customHeight="1">
      <c r="A106" s="715" t="s">
        <v>332</v>
      </c>
      <c r="B106" s="1575" t="s">
        <v>463</v>
      </c>
      <c r="C106" s="1575"/>
      <c r="D106" s="1575"/>
      <c r="E106" s="1575"/>
      <c r="F106" s="1575"/>
      <c r="G106" s="1575"/>
      <c r="H106" s="1575"/>
      <c r="I106" s="1575"/>
      <c r="J106" s="1575"/>
      <c r="K106" s="1575"/>
      <c r="L106" s="1575"/>
      <c r="M106" s="1575"/>
      <c r="N106" s="1575"/>
      <c r="O106" s="1575"/>
      <c r="P106" s="1575"/>
      <c r="Q106" s="1575"/>
      <c r="R106" s="1575"/>
      <c r="S106" s="1575"/>
      <c r="T106" s="1575"/>
      <c r="U106" s="1575"/>
      <c r="V106" s="1575"/>
      <c r="W106" s="1575"/>
      <c r="X106" s="1575"/>
      <c r="Y106" s="1575"/>
      <c r="Z106" s="1575"/>
      <c r="AA106" s="1575"/>
      <c r="AB106" s="1575"/>
      <c r="AC106" s="1575"/>
      <c r="AD106" s="1575"/>
      <c r="AE106" s="1575"/>
      <c r="AF106" s="1575"/>
      <c r="AG106" s="1575"/>
      <c r="AH106" s="1575"/>
      <c r="AI106" s="1575"/>
      <c r="AJ106" s="1575"/>
      <c r="AU106" s="101"/>
    </row>
    <row r="107" spans="1:53" s="70" customFormat="1" ht="9.75" customHeight="1" thickBot="1">
      <c r="A107" s="223"/>
      <c r="B107" s="759"/>
      <c r="C107" s="759"/>
      <c r="D107" s="759"/>
      <c r="E107" s="759"/>
      <c r="F107" s="759"/>
      <c r="G107" s="759"/>
      <c r="H107" s="759"/>
      <c r="I107" s="759"/>
      <c r="J107" s="759"/>
      <c r="K107" s="759"/>
      <c r="L107" s="759"/>
      <c r="M107" s="759"/>
      <c r="N107" s="759"/>
      <c r="O107" s="759"/>
      <c r="P107" s="759"/>
      <c r="Q107" s="759"/>
      <c r="R107" s="759"/>
      <c r="S107" s="759"/>
      <c r="T107" s="759"/>
      <c r="U107" s="759"/>
      <c r="V107" s="759"/>
      <c r="W107" s="759"/>
      <c r="X107" s="759"/>
      <c r="Y107" s="759"/>
      <c r="Z107" s="759"/>
      <c r="AA107" s="759"/>
      <c r="AB107" s="759"/>
      <c r="AC107" s="759"/>
      <c r="AD107" s="759"/>
      <c r="AE107" s="759"/>
      <c r="AF107" s="759"/>
      <c r="AG107" s="759"/>
      <c r="AH107" s="759"/>
      <c r="AI107" s="759"/>
      <c r="AJ107" s="695"/>
      <c r="AL107" s="754"/>
      <c r="AM107" s="754"/>
      <c r="AN107" s="754"/>
      <c r="AO107" s="755"/>
      <c r="AP107" s="755"/>
      <c r="AQ107" s="755"/>
      <c r="AR107" s="755"/>
      <c r="AS107" s="755"/>
      <c r="AT107" s="755"/>
      <c r="AU107" s="755"/>
      <c r="AV107" s="755"/>
      <c r="AW107" s="755"/>
      <c r="AX107" s="755"/>
      <c r="AY107" s="756"/>
    </row>
    <row r="108" spans="1:53" ht="7.5" customHeight="1">
      <c r="A108" s="760"/>
      <c r="B108" s="761"/>
      <c r="C108" s="762"/>
      <c r="D108" s="762"/>
      <c r="E108" s="762"/>
      <c r="F108" s="762"/>
      <c r="G108" s="762"/>
      <c r="H108" s="762"/>
      <c r="I108" s="762"/>
      <c r="J108" s="762"/>
      <c r="K108" s="762"/>
      <c r="L108" s="762"/>
      <c r="M108" s="762"/>
      <c r="N108" s="762"/>
      <c r="O108" s="762"/>
      <c r="P108" s="762"/>
      <c r="Q108" s="762"/>
      <c r="R108" s="762"/>
      <c r="S108" s="762"/>
      <c r="T108" s="762"/>
      <c r="U108" s="762"/>
      <c r="V108" s="762"/>
      <c r="W108" s="762"/>
      <c r="X108" s="762"/>
      <c r="Y108" s="762"/>
      <c r="Z108" s="762"/>
      <c r="AA108" s="762"/>
      <c r="AB108" s="762"/>
      <c r="AC108" s="762"/>
      <c r="AD108" s="762"/>
      <c r="AE108" s="762"/>
      <c r="AF108" s="762"/>
      <c r="AG108" s="762"/>
      <c r="AH108" s="762"/>
      <c r="AI108" s="762"/>
      <c r="AJ108" s="763"/>
      <c r="AV108" s="101"/>
    </row>
    <row r="109" spans="1:53" ht="25.5" customHeight="1">
      <c r="A109" s="764" t="s">
        <v>464</v>
      </c>
      <c r="B109" s="1576" t="s">
        <v>465</v>
      </c>
      <c r="C109" s="1576"/>
      <c r="D109" s="1576"/>
      <c r="E109" s="1576"/>
      <c r="F109" s="1576"/>
      <c r="G109" s="1576"/>
      <c r="H109" s="1576"/>
      <c r="I109" s="1576"/>
      <c r="J109" s="1576"/>
      <c r="K109" s="1576"/>
      <c r="L109" s="1576"/>
      <c r="M109" s="1576"/>
      <c r="N109" s="1576"/>
      <c r="O109" s="1576"/>
      <c r="P109" s="1576"/>
      <c r="Q109" s="1576"/>
      <c r="R109" s="1576"/>
      <c r="S109" s="1576"/>
      <c r="T109" s="1576"/>
      <c r="U109" s="1576"/>
      <c r="V109" s="1576"/>
      <c r="W109" s="1576"/>
      <c r="X109" s="1576"/>
      <c r="Y109" s="1576"/>
      <c r="Z109" s="1576"/>
      <c r="AA109" s="1576"/>
      <c r="AB109" s="1576"/>
      <c r="AC109" s="1576"/>
      <c r="AD109" s="1576"/>
      <c r="AE109" s="1576"/>
      <c r="AF109" s="1576"/>
      <c r="AG109" s="1576"/>
      <c r="AH109" s="1576"/>
      <c r="AI109" s="1576"/>
      <c r="AJ109" s="765"/>
    </row>
    <row r="110" spans="1:53" ht="7.5" customHeight="1">
      <c r="A110" s="764"/>
      <c r="B110" s="195"/>
      <c r="C110" s="500"/>
      <c r="D110" s="500"/>
      <c r="E110" s="500"/>
      <c r="F110" s="500"/>
      <c r="G110" s="500"/>
      <c r="H110" s="500"/>
      <c r="I110" s="500"/>
      <c r="J110" s="500"/>
      <c r="K110" s="500"/>
      <c r="L110" s="500"/>
      <c r="M110" s="500"/>
      <c r="N110" s="500"/>
      <c r="O110" s="500"/>
      <c r="P110" s="500"/>
      <c r="Q110" s="500"/>
      <c r="R110" s="500"/>
      <c r="S110" s="500"/>
      <c r="T110" s="500"/>
      <c r="U110" s="500"/>
      <c r="V110" s="500"/>
      <c r="W110" s="500"/>
      <c r="X110" s="500"/>
      <c r="Y110" s="500"/>
      <c r="Z110" s="500"/>
      <c r="AA110" s="500"/>
      <c r="AB110" s="500"/>
      <c r="AC110" s="500"/>
      <c r="AD110" s="500"/>
      <c r="AE110" s="500"/>
      <c r="AF110" s="500"/>
      <c r="AG110" s="500"/>
      <c r="AH110" s="500"/>
      <c r="AI110" s="500"/>
      <c r="AJ110" s="765"/>
    </row>
    <row r="111" spans="1:53" s="497" customFormat="1" ht="19.5" customHeight="1">
      <c r="A111" s="498"/>
      <c r="B111" s="500"/>
      <c r="C111" s="499" t="s">
        <v>118</v>
      </c>
      <c r="D111" s="499"/>
      <c r="E111" s="1082">
        <v>5</v>
      </c>
      <c r="F111" s="1083"/>
      <c r="G111" s="499" t="s">
        <v>217</v>
      </c>
      <c r="H111" s="1082">
        <v>7</v>
      </c>
      <c r="I111" s="1083"/>
      <c r="J111" s="499" t="s">
        <v>336</v>
      </c>
      <c r="K111" s="1082" t="s">
        <v>466</v>
      </c>
      <c r="L111" s="1083"/>
      <c r="M111" s="499" t="s">
        <v>337</v>
      </c>
      <c r="N111" s="766"/>
      <c r="O111" s="766"/>
      <c r="P111" s="766"/>
      <c r="Q111" s="767"/>
      <c r="R111" s="1084" t="s">
        <v>467</v>
      </c>
      <c r="S111" s="1084"/>
      <c r="T111" s="1084"/>
      <c r="U111" s="1084"/>
      <c r="V111" s="1084"/>
      <c r="W111" s="1076" t="s">
        <v>534</v>
      </c>
      <c r="X111" s="1076"/>
      <c r="Y111" s="1076"/>
      <c r="Z111" s="1076"/>
      <c r="AA111" s="1076"/>
      <c r="AB111" s="1076"/>
      <c r="AC111" s="1076"/>
      <c r="AD111" s="1076"/>
      <c r="AE111" s="1076"/>
      <c r="AF111" s="1076"/>
      <c r="AG111" s="1076"/>
      <c r="AH111" s="1076"/>
      <c r="AI111" s="768"/>
      <c r="AJ111" s="769"/>
    </row>
    <row r="112" spans="1:53" s="497" customFormat="1" ht="19.5" customHeight="1">
      <c r="A112" s="498"/>
      <c r="B112" s="766"/>
      <c r="C112" s="499"/>
      <c r="D112" s="499"/>
      <c r="E112" s="499"/>
      <c r="F112" s="499"/>
      <c r="G112" s="499"/>
      <c r="H112" s="499"/>
      <c r="I112" s="499"/>
      <c r="J112" s="499"/>
      <c r="K112" s="499"/>
      <c r="L112" s="499"/>
      <c r="M112" s="499"/>
      <c r="N112" s="499"/>
      <c r="O112" s="499"/>
      <c r="P112" s="766"/>
      <c r="Q112" s="767"/>
      <c r="R112" s="1084" t="s">
        <v>468</v>
      </c>
      <c r="S112" s="1084"/>
      <c r="T112" s="1084"/>
      <c r="U112" s="1084"/>
      <c r="V112" s="1084"/>
      <c r="W112" s="1571" t="s">
        <v>564</v>
      </c>
      <c r="X112" s="1571"/>
      <c r="Y112" s="1571"/>
      <c r="Z112" s="1571"/>
      <c r="AA112" s="1571"/>
      <c r="AB112" s="1571"/>
      <c r="AC112" s="1571"/>
      <c r="AD112" s="1571"/>
      <c r="AE112" s="1571"/>
      <c r="AF112" s="1571"/>
      <c r="AG112" s="1571"/>
      <c r="AH112" s="1571"/>
      <c r="AI112" s="946"/>
      <c r="AJ112" s="769"/>
    </row>
    <row r="113" spans="1:36" ht="7.5" customHeight="1" thickBot="1">
      <c r="A113" s="103"/>
      <c r="B113" s="770"/>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771"/>
    </row>
    <row r="114" spans="1:36" ht="17.25">
      <c r="A114" s="772"/>
      <c r="B114" s="136"/>
      <c r="C114" s="772"/>
      <c r="D114" s="772"/>
      <c r="E114" s="772"/>
      <c r="F114" s="772"/>
      <c r="G114" s="772"/>
      <c r="H114" s="772"/>
      <c r="I114" s="772"/>
      <c r="J114" s="772"/>
      <c r="K114" s="772"/>
      <c r="L114" s="772"/>
      <c r="M114" s="772"/>
      <c r="N114" s="772"/>
      <c r="O114" s="772"/>
      <c r="P114" s="772"/>
      <c r="Q114" s="772"/>
      <c r="R114" s="772"/>
      <c r="S114" s="772"/>
      <c r="T114" s="772"/>
      <c r="U114" s="772"/>
      <c r="V114" s="772"/>
      <c r="W114" s="772"/>
      <c r="X114" s="772"/>
      <c r="Y114" s="772"/>
      <c r="Z114" s="772"/>
      <c r="AA114" s="772"/>
      <c r="AB114" s="772"/>
      <c r="AC114" s="772"/>
      <c r="AD114" s="772"/>
      <c r="AE114" s="773"/>
      <c r="AF114" s="772"/>
      <c r="AG114" s="772"/>
      <c r="AH114" s="772"/>
      <c r="AI114" s="772"/>
      <c r="AJ114" s="772"/>
    </row>
    <row r="115" spans="1:36">
      <c r="A115" s="774"/>
      <c r="B115" s="772" t="s">
        <v>469</v>
      </c>
      <c r="C115" s="774"/>
      <c r="D115" s="774"/>
      <c r="E115" s="774"/>
      <c r="F115" s="774"/>
      <c r="G115" s="774"/>
      <c r="H115" s="774"/>
      <c r="I115" s="774"/>
      <c r="J115" s="774"/>
      <c r="K115" s="774"/>
      <c r="L115" s="774"/>
      <c r="M115" s="774"/>
      <c r="N115" s="774"/>
      <c r="O115" s="774"/>
      <c r="P115" s="774"/>
      <c r="Q115" s="774"/>
      <c r="R115" s="774"/>
      <c r="S115" s="774"/>
      <c r="T115" s="774"/>
      <c r="U115" s="774"/>
      <c r="V115" s="774"/>
      <c r="W115" s="774"/>
      <c r="X115" s="774"/>
      <c r="Y115" s="774"/>
      <c r="Z115" s="774"/>
      <c r="AA115" s="774"/>
      <c r="AB115" s="774"/>
      <c r="AC115" s="774"/>
      <c r="AD115" s="774"/>
      <c r="AE115" s="774"/>
      <c r="AF115" s="774"/>
      <c r="AG115" s="774"/>
      <c r="AH115" s="774"/>
      <c r="AI115" s="774"/>
      <c r="AJ115" s="774"/>
    </row>
    <row r="116" spans="1:36">
      <c r="A116" s="774"/>
      <c r="B116" s="774"/>
      <c r="C116" s="774"/>
      <c r="D116" s="774"/>
      <c r="E116" s="774"/>
      <c r="F116" s="774"/>
      <c r="G116" s="774"/>
      <c r="H116" s="774"/>
      <c r="I116" s="774"/>
      <c r="J116" s="774"/>
      <c r="K116" s="774"/>
      <c r="L116" s="774"/>
      <c r="M116" s="774"/>
      <c r="N116" s="774"/>
      <c r="O116" s="774"/>
      <c r="P116" s="774"/>
      <c r="Q116" s="774"/>
      <c r="R116" s="774"/>
      <c r="S116" s="774"/>
      <c r="T116" s="774"/>
      <c r="U116" s="774"/>
      <c r="V116" s="774"/>
      <c r="W116" s="774"/>
      <c r="X116" s="774"/>
      <c r="Y116" s="774"/>
      <c r="Z116" s="774"/>
      <c r="AA116" s="774"/>
      <c r="AB116" s="774"/>
      <c r="AC116" s="774"/>
      <c r="AD116" s="774"/>
      <c r="AE116" s="774"/>
      <c r="AF116" s="774"/>
      <c r="AG116" s="774"/>
      <c r="AH116" s="774"/>
      <c r="AI116" s="774"/>
      <c r="AJ116" s="774"/>
    </row>
    <row r="117" spans="1:36">
      <c r="A117" s="774"/>
      <c r="B117" s="774"/>
      <c r="C117" s="774"/>
      <c r="D117" s="774"/>
      <c r="E117" s="774"/>
      <c r="F117" s="774"/>
      <c r="G117" s="774"/>
      <c r="H117" s="774"/>
      <c r="I117" s="774"/>
      <c r="J117" s="774"/>
      <c r="K117" s="774"/>
      <c r="L117" s="774"/>
      <c r="M117" s="774"/>
      <c r="N117" s="774"/>
      <c r="O117" s="774"/>
      <c r="P117" s="774"/>
      <c r="Q117" s="774"/>
      <c r="R117" s="774"/>
      <c r="S117" s="774"/>
      <c r="T117" s="774"/>
      <c r="U117" s="774"/>
      <c r="V117" s="774"/>
      <c r="W117" s="774"/>
      <c r="X117" s="774"/>
      <c r="Y117" s="774"/>
      <c r="Z117" s="774"/>
      <c r="AA117" s="774"/>
      <c r="AB117" s="774"/>
      <c r="AC117" s="774"/>
      <c r="AD117" s="774"/>
      <c r="AE117" s="774"/>
      <c r="AF117" s="774"/>
      <c r="AG117" s="774"/>
      <c r="AH117" s="774"/>
      <c r="AI117" s="774"/>
      <c r="AJ117" s="774"/>
    </row>
    <row r="118" spans="1:36">
      <c r="A118" s="774"/>
      <c r="B118" s="774"/>
      <c r="C118" s="774"/>
      <c r="D118" s="774"/>
      <c r="E118" s="774"/>
      <c r="F118" s="774"/>
      <c r="G118" s="774"/>
      <c r="H118" s="774"/>
      <c r="I118" s="774"/>
      <c r="J118" s="774"/>
      <c r="K118" s="774"/>
      <c r="L118" s="774"/>
      <c r="M118" s="774"/>
      <c r="N118" s="774"/>
      <c r="O118" s="774"/>
      <c r="P118" s="774"/>
      <c r="Q118" s="774"/>
      <c r="R118" s="774"/>
      <c r="S118" s="774"/>
      <c r="T118" s="774"/>
      <c r="U118" s="774"/>
      <c r="V118" s="774"/>
      <c r="W118" s="774"/>
      <c r="X118" s="774"/>
      <c r="Y118" s="774"/>
      <c r="Z118" s="774"/>
      <c r="AA118" s="774"/>
      <c r="AB118" s="774"/>
      <c r="AC118" s="774"/>
      <c r="AD118" s="774"/>
      <c r="AE118" s="774"/>
      <c r="AF118" s="774"/>
      <c r="AG118" s="774"/>
      <c r="AH118" s="774"/>
      <c r="AI118" s="774"/>
      <c r="AJ118" s="774"/>
    </row>
    <row r="119" spans="1:36">
      <c r="A119" s="774"/>
      <c r="B119" s="774"/>
      <c r="C119" s="774"/>
      <c r="D119" s="774"/>
      <c r="E119" s="774"/>
      <c r="F119" s="774"/>
      <c r="G119" s="774"/>
      <c r="H119" s="774"/>
      <c r="I119" s="774"/>
      <c r="J119" s="774"/>
      <c r="K119" s="774"/>
      <c r="L119" s="774"/>
      <c r="M119" s="774"/>
      <c r="N119" s="774"/>
      <c r="O119" s="774"/>
      <c r="P119" s="774"/>
      <c r="Q119" s="774"/>
      <c r="R119" s="774"/>
      <c r="S119" s="774"/>
      <c r="T119" s="774"/>
      <c r="U119" s="774"/>
      <c r="V119" s="774"/>
      <c r="W119" s="774"/>
      <c r="X119" s="774"/>
      <c r="Y119" s="774"/>
      <c r="Z119" s="774"/>
      <c r="AA119" s="774"/>
      <c r="AB119" s="774"/>
      <c r="AC119" s="774"/>
      <c r="AD119" s="774"/>
      <c r="AE119" s="774"/>
      <c r="AF119" s="774"/>
      <c r="AG119" s="774"/>
      <c r="AH119" s="774"/>
      <c r="AI119" s="774"/>
      <c r="AJ119" s="774"/>
    </row>
    <row r="120" spans="1:36">
      <c r="A120" s="774"/>
      <c r="B120" s="774"/>
      <c r="C120" s="774"/>
      <c r="D120" s="774"/>
      <c r="E120" s="774"/>
      <c r="F120" s="774"/>
      <c r="G120" s="774"/>
      <c r="H120" s="774"/>
      <c r="I120" s="774"/>
      <c r="J120" s="774"/>
      <c r="K120" s="774"/>
      <c r="L120" s="774"/>
      <c r="M120" s="774"/>
      <c r="N120" s="774"/>
      <c r="O120" s="774"/>
      <c r="P120" s="774"/>
      <c r="Q120" s="774"/>
      <c r="R120" s="774"/>
      <c r="S120" s="774"/>
      <c r="T120" s="774"/>
      <c r="U120" s="774"/>
      <c r="V120" s="774"/>
      <c r="W120" s="774"/>
      <c r="X120" s="774"/>
      <c r="Y120" s="774"/>
      <c r="Z120" s="774"/>
      <c r="AA120" s="774"/>
      <c r="AB120" s="774"/>
      <c r="AC120" s="774"/>
      <c r="AD120" s="774"/>
      <c r="AE120" s="774"/>
      <c r="AF120" s="774"/>
      <c r="AG120" s="774"/>
      <c r="AH120" s="774"/>
      <c r="AI120" s="774"/>
      <c r="AJ120" s="774"/>
    </row>
    <row r="121" spans="1:36">
      <c r="A121" s="774"/>
      <c r="B121" s="774"/>
      <c r="C121" s="774"/>
      <c r="D121" s="774"/>
      <c r="E121" s="774"/>
      <c r="F121" s="774"/>
      <c r="G121" s="774"/>
      <c r="H121" s="774"/>
      <c r="I121" s="774"/>
      <c r="J121" s="774"/>
      <c r="K121" s="774"/>
      <c r="L121" s="774"/>
      <c r="M121" s="774"/>
      <c r="N121" s="774"/>
      <c r="O121" s="774"/>
      <c r="P121" s="774"/>
      <c r="Q121" s="774"/>
      <c r="R121" s="774"/>
      <c r="S121" s="774"/>
      <c r="T121" s="774"/>
      <c r="U121" s="774"/>
      <c r="V121" s="774"/>
      <c r="W121" s="774"/>
      <c r="X121" s="774"/>
      <c r="Y121" s="774"/>
      <c r="Z121" s="774"/>
      <c r="AA121" s="774"/>
      <c r="AB121" s="774"/>
      <c r="AC121" s="774"/>
      <c r="AD121" s="774"/>
      <c r="AE121" s="774"/>
      <c r="AF121" s="774"/>
      <c r="AG121" s="774"/>
      <c r="AH121" s="774"/>
      <c r="AI121" s="774"/>
      <c r="AJ121" s="774"/>
    </row>
    <row r="122" spans="1:36">
      <c r="A122" s="774"/>
      <c r="B122" s="774"/>
      <c r="C122" s="774"/>
      <c r="D122" s="774"/>
      <c r="E122" s="774"/>
      <c r="F122" s="774"/>
      <c r="G122" s="774"/>
      <c r="H122" s="774"/>
      <c r="I122" s="774"/>
      <c r="J122" s="774"/>
      <c r="K122" s="774"/>
      <c r="L122" s="774"/>
      <c r="M122" s="774"/>
      <c r="N122" s="774"/>
      <c r="O122" s="774"/>
      <c r="P122" s="774"/>
      <c r="Q122" s="774"/>
      <c r="R122" s="774"/>
      <c r="S122" s="774"/>
      <c r="T122" s="774"/>
      <c r="U122" s="774"/>
      <c r="V122" s="774"/>
      <c r="W122" s="774"/>
      <c r="X122" s="774"/>
      <c r="Y122" s="774"/>
      <c r="Z122" s="774"/>
      <c r="AA122" s="774"/>
      <c r="AB122" s="774"/>
      <c r="AC122" s="774"/>
      <c r="AD122" s="774"/>
      <c r="AE122" s="774"/>
      <c r="AF122" s="774"/>
      <c r="AG122" s="774"/>
      <c r="AH122" s="774"/>
      <c r="AI122" s="774"/>
      <c r="AJ122" s="774"/>
    </row>
    <row r="123" spans="1:36">
      <c r="A123" s="774"/>
      <c r="B123" s="774"/>
      <c r="C123" s="774"/>
      <c r="D123" s="774"/>
      <c r="E123" s="774"/>
      <c r="F123" s="774"/>
      <c r="G123" s="774"/>
      <c r="H123" s="774"/>
      <c r="I123" s="774"/>
      <c r="J123" s="774"/>
      <c r="K123" s="774"/>
      <c r="L123" s="774"/>
      <c r="M123" s="774"/>
      <c r="N123" s="774"/>
      <c r="O123" s="774"/>
      <c r="P123" s="774"/>
      <c r="Q123" s="774"/>
      <c r="R123" s="774"/>
      <c r="S123" s="774"/>
      <c r="T123" s="774"/>
      <c r="U123" s="774"/>
      <c r="V123" s="774"/>
      <c r="W123" s="774"/>
      <c r="X123" s="774"/>
      <c r="Y123" s="774"/>
      <c r="Z123" s="774"/>
      <c r="AA123" s="774"/>
      <c r="AB123" s="774"/>
      <c r="AC123" s="774"/>
      <c r="AD123" s="774"/>
      <c r="AE123" s="774"/>
      <c r="AF123" s="774"/>
      <c r="AG123" s="774"/>
      <c r="AH123" s="774"/>
      <c r="AI123" s="774"/>
      <c r="AJ123" s="774"/>
    </row>
    <row r="124" spans="1:36">
      <c r="A124" s="774"/>
      <c r="B124" s="774"/>
      <c r="C124" s="774"/>
      <c r="D124" s="774"/>
      <c r="E124" s="774"/>
      <c r="F124" s="774"/>
      <c r="G124" s="774"/>
      <c r="H124" s="774"/>
      <c r="I124" s="774"/>
      <c r="J124" s="774"/>
      <c r="K124" s="774"/>
      <c r="L124" s="774"/>
      <c r="M124" s="774"/>
      <c r="N124" s="774"/>
      <c r="O124" s="774"/>
      <c r="P124" s="774"/>
      <c r="Q124" s="774"/>
      <c r="R124" s="774"/>
      <c r="S124" s="774"/>
      <c r="T124" s="774"/>
      <c r="U124" s="774"/>
      <c r="V124" s="774"/>
      <c r="W124" s="774"/>
      <c r="X124" s="774"/>
      <c r="Y124" s="774"/>
      <c r="Z124" s="774"/>
      <c r="AA124" s="774"/>
      <c r="AB124" s="774"/>
      <c r="AC124" s="774"/>
      <c r="AD124" s="774"/>
      <c r="AE124" s="774"/>
      <c r="AF124" s="774"/>
      <c r="AG124" s="774"/>
      <c r="AH124" s="774"/>
      <c r="AI124" s="774"/>
      <c r="AJ124" s="774"/>
    </row>
    <row r="125" spans="1:36">
      <c r="A125" s="774"/>
      <c r="B125" s="774"/>
      <c r="C125" s="774"/>
      <c r="D125" s="774"/>
      <c r="E125" s="774"/>
      <c r="F125" s="774"/>
      <c r="G125" s="774"/>
      <c r="H125" s="774"/>
      <c r="I125" s="774"/>
      <c r="J125" s="774"/>
      <c r="K125" s="774"/>
      <c r="L125" s="774"/>
      <c r="M125" s="774"/>
      <c r="N125" s="774"/>
      <c r="O125" s="774"/>
      <c r="P125" s="774"/>
      <c r="Q125" s="774"/>
      <c r="R125" s="774"/>
      <c r="S125" s="774"/>
      <c r="T125" s="774"/>
      <c r="U125" s="774"/>
      <c r="V125" s="774"/>
      <c r="W125" s="774"/>
      <c r="X125" s="774"/>
      <c r="Y125" s="774"/>
      <c r="Z125" s="774"/>
      <c r="AA125" s="774"/>
      <c r="AB125" s="774"/>
      <c r="AC125" s="774"/>
      <c r="AD125" s="774"/>
      <c r="AE125" s="774"/>
      <c r="AF125" s="774"/>
      <c r="AG125" s="774"/>
      <c r="AH125" s="774"/>
      <c r="AI125" s="774"/>
      <c r="AJ125" s="774"/>
    </row>
    <row r="126" spans="1:36">
      <c r="A126" s="774"/>
      <c r="B126" s="774"/>
      <c r="C126" s="774"/>
      <c r="D126" s="774"/>
      <c r="E126" s="774"/>
      <c r="F126" s="774"/>
      <c r="G126" s="774"/>
      <c r="H126" s="774"/>
      <c r="I126" s="774"/>
      <c r="J126" s="774"/>
      <c r="K126" s="774"/>
      <c r="L126" s="774"/>
      <c r="M126" s="774"/>
      <c r="N126" s="774"/>
      <c r="O126" s="774"/>
      <c r="P126" s="774"/>
      <c r="Q126" s="774"/>
      <c r="R126" s="774"/>
      <c r="S126" s="774"/>
      <c r="T126" s="774"/>
      <c r="U126" s="774"/>
      <c r="V126" s="774"/>
      <c r="W126" s="774"/>
      <c r="X126" s="774"/>
      <c r="Y126" s="774"/>
      <c r="Z126" s="774"/>
      <c r="AA126" s="774"/>
      <c r="AB126" s="774"/>
      <c r="AC126" s="774"/>
      <c r="AD126" s="774"/>
      <c r="AE126" s="774"/>
      <c r="AF126" s="774"/>
      <c r="AG126" s="774"/>
      <c r="AH126" s="774"/>
      <c r="AI126" s="774"/>
      <c r="AJ126" s="774"/>
    </row>
    <row r="127" spans="1:36">
      <c r="A127" s="774"/>
      <c r="B127" s="774"/>
      <c r="C127" s="774"/>
      <c r="D127" s="774"/>
      <c r="E127" s="774"/>
      <c r="F127" s="774"/>
      <c r="G127" s="774"/>
      <c r="H127" s="774"/>
      <c r="I127" s="774"/>
      <c r="J127" s="774"/>
      <c r="K127" s="774"/>
      <c r="L127" s="774"/>
      <c r="M127" s="774"/>
      <c r="N127" s="774"/>
      <c r="O127" s="774"/>
      <c r="P127" s="774"/>
      <c r="Q127" s="774"/>
      <c r="R127" s="774"/>
      <c r="S127" s="774"/>
      <c r="T127" s="774"/>
      <c r="U127" s="774"/>
      <c r="V127" s="774"/>
      <c r="W127" s="774"/>
      <c r="X127" s="774"/>
      <c r="Y127" s="774"/>
      <c r="Z127" s="774"/>
      <c r="AA127" s="774"/>
      <c r="AB127" s="774"/>
      <c r="AC127" s="774"/>
      <c r="AD127" s="774"/>
      <c r="AE127" s="774"/>
      <c r="AF127" s="774"/>
      <c r="AG127" s="774"/>
      <c r="AH127" s="774"/>
      <c r="AI127" s="774"/>
      <c r="AJ127" s="774"/>
    </row>
    <row r="128" spans="1:36">
      <c r="A128" s="774"/>
      <c r="B128" s="774"/>
      <c r="C128" s="774"/>
      <c r="D128" s="774"/>
      <c r="E128" s="774"/>
      <c r="F128" s="774"/>
      <c r="G128" s="774"/>
      <c r="H128" s="774"/>
      <c r="I128" s="774"/>
      <c r="J128" s="774"/>
      <c r="K128" s="774"/>
      <c r="L128" s="774"/>
      <c r="M128" s="774"/>
      <c r="N128" s="774"/>
      <c r="O128" s="774"/>
      <c r="P128" s="774"/>
      <c r="Q128" s="774"/>
      <c r="R128" s="774"/>
      <c r="S128" s="774"/>
      <c r="T128" s="774"/>
      <c r="U128" s="774"/>
      <c r="V128" s="774"/>
      <c r="W128" s="774"/>
      <c r="X128" s="774"/>
      <c r="Y128" s="774"/>
      <c r="Z128" s="774"/>
      <c r="AA128" s="774"/>
      <c r="AB128" s="774"/>
      <c r="AC128" s="774"/>
      <c r="AD128" s="774"/>
      <c r="AE128" s="774"/>
      <c r="AF128" s="774"/>
      <c r="AG128" s="774"/>
      <c r="AH128" s="774"/>
      <c r="AI128" s="774"/>
      <c r="AJ128" s="774"/>
    </row>
    <row r="129" spans="1:36">
      <c r="A129" s="774"/>
      <c r="B129" s="774"/>
      <c r="C129" s="774"/>
      <c r="D129" s="774"/>
      <c r="E129" s="774"/>
      <c r="F129" s="774"/>
      <c r="G129" s="774"/>
      <c r="H129" s="774"/>
      <c r="I129" s="774"/>
      <c r="J129" s="774"/>
      <c r="K129" s="774"/>
      <c r="L129" s="774"/>
      <c r="M129" s="774"/>
      <c r="N129" s="774"/>
      <c r="O129" s="774"/>
      <c r="P129" s="774"/>
      <c r="Q129" s="774"/>
      <c r="R129" s="774"/>
      <c r="S129" s="774"/>
      <c r="T129" s="774"/>
      <c r="U129" s="774"/>
      <c r="V129" s="774"/>
      <c r="W129" s="774"/>
      <c r="X129" s="774"/>
      <c r="Y129" s="774"/>
      <c r="Z129" s="774"/>
      <c r="AA129" s="774"/>
      <c r="AB129" s="774"/>
      <c r="AC129" s="774"/>
      <c r="AD129" s="774"/>
      <c r="AE129" s="774"/>
      <c r="AF129" s="774"/>
      <c r="AG129" s="774"/>
      <c r="AH129" s="774"/>
      <c r="AI129" s="774"/>
      <c r="AJ129" s="774"/>
    </row>
    <row r="130" spans="1:36">
      <c r="A130" s="774"/>
      <c r="B130" s="774"/>
      <c r="C130" s="774"/>
      <c r="D130" s="774"/>
      <c r="E130" s="774"/>
      <c r="F130" s="774"/>
      <c r="G130" s="774"/>
      <c r="H130" s="774"/>
      <c r="I130" s="774"/>
      <c r="J130" s="774"/>
      <c r="K130" s="774"/>
      <c r="L130" s="774"/>
      <c r="M130" s="774"/>
      <c r="N130" s="774"/>
      <c r="O130" s="774"/>
      <c r="P130" s="774"/>
      <c r="Q130" s="774"/>
      <c r="R130" s="774"/>
      <c r="S130" s="774"/>
      <c r="T130" s="774"/>
      <c r="U130" s="774"/>
      <c r="V130" s="774"/>
      <c r="W130" s="774"/>
      <c r="X130" s="774"/>
      <c r="Y130" s="774"/>
      <c r="Z130" s="774"/>
      <c r="AA130" s="774"/>
      <c r="AB130" s="774"/>
      <c r="AC130" s="774"/>
      <c r="AD130" s="774"/>
      <c r="AE130" s="774"/>
      <c r="AF130" s="774"/>
      <c r="AG130" s="774"/>
      <c r="AH130" s="774"/>
      <c r="AI130" s="774"/>
      <c r="AJ130" s="774"/>
    </row>
    <row r="131" spans="1:36">
      <c r="A131" s="774"/>
      <c r="B131" s="774"/>
      <c r="C131" s="774"/>
      <c r="D131" s="774"/>
      <c r="E131" s="774"/>
      <c r="F131" s="774"/>
      <c r="G131" s="774"/>
      <c r="H131" s="774"/>
      <c r="I131" s="774"/>
      <c r="J131" s="774"/>
      <c r="K131" s="774"/>
      <c r="L131" s="774"/>
      <c r="M131" s="774"/>
      <c r="N131" s="774"/>
      <c r="O131" s="774"/>
      <c r="P131" s="774"/>
      <c r="Q131" s="774"/>
      <c r="R131" s="774"/>
      <c r="S131" s="774"/>
      <c r="T131" s="774"/>
      <c r="U131" s="774"/>
      <c r="V131" s="774"/>
      <c r="W131" s="774"/>
      <c r="X131" s="774"/>
      <c r="Y131" s="774"/>
      <c r="Z131" s="774"/>
      <c r="AA131" s="774"/>
      <c r="AB131" s="774"/>
      <c r="AC131" s="774"/>
      <c r="AD131" s="774"/>
      <c r="AE131" s="774"/>
      <c r="AF131" s="774"/>
      <c r="AG131" s="774"/>
      <c r="AH131" s="774"/>
      <c r="AI131" s="774"/>
      <c r="AJ131" s="774"/>
    </row>
    <row r="132" spans="1:36">
      <c r="A132" s="774"/>
      <c r="B132" s="774"/>
      <c r="C132" s="774"/>
      <c r="D132" s="774"/>
      <c r="E132" s="774"/>
      <c r="F132" s="774"/>
      <c r="G132" s="774"/>
      <c r="H132" s="774"/>
      <c r="I132" s="774"/>
      <c r="J132" s="774"/>
      <c r="K132" s="774"/>
      <c r="L132" s="774"/>
      <c r="M132" s="774"/>
      <c r="N132" s="774"/>
      <c r="O132" s="774"/>
      <c r="P132" s="774"/>
      <c r="Q132" s="774"/>
      <c r="R132" s="774"/>
      <c r="S132" s="774"/>
      <c r="T132" s="774"/>
      <c r="U132" s="774"/>
      <c r="V132" s="774"/>
      <c r="W132" s="774"/>
      <c r="X132" s="774"/>
      <c r="Y132" s="774"/>
      <c r="Z132" s="774"/>
      <c r="AA132" s="774"/>
      <c r="AB132" s="774"/>
      <c r="AC132" s="774"/>
      <c r="AD132" s="774"/>
      <c r="AE132" s="774"/>
      <c r="AF132" s="774"/>
      <c r="AG132" s="774"/>
      <c r="AH132" s="774"/>
      <c r="AI132" s="774"/>
      <c r="AJ132" s="774"/>
    </row>
    <row r="133" spans="1:36">
      <c r="A133" s="774"/>
      <c r="B133" s="774"/>
      <c r="C133" s="774"/>
      <c r="D133" s="774"/>
      <c r="E133" s="774"/>
      <c r="F133" s="774"/>
      <c r="G133" s="774"/>
      <c r="H133" s="774"/>
      <c r="I133" s="774"/>
      <c r="J133" s="774"/>
      <c r="K133" s="774"/>
      <c r="L133" s="774"/>
      <c r="M133" s="774"/>
      <c r="N133" s="774"/>
      <c r="O133" s="774"/>
      <c r="P133" s="774"/>
      <c r="Q133" s="774"/>
      <c r="R133" s="774"/>
      <c r="S133" s="774"/>
      <c r="T133" s="774"/>
      <c r="U133" s="774"/>
      <c r="V133" s="774"/>
      <c r="W133" s="774"/>
      <c r="X133" s="774"/>
      <c r="Y133" s="774"/>
      <c r="Z133" s="774"/>
      <c r="AA133" s="774"/>
      <c r="AB133" s="774"/>
      <c r="AC133" s="774"/>
      <c r="AD133" s="774"/>
      <c r="AE133" s="774"/>
      <c r="AF133" s="774"/>
      <c r="AG133" s="774"/>
      <c r="AH133" s="774"/>
      <c r="AI133" s="774"/>
      <c r="AJ133" s="774"/>
    </row>
    <row r="134" spans="1:36">
      <c r="A134" s="774"/>
      <c r="B134" s="774"/>
      <c r="C134" s="774"/>
      <c r="D134" s="774"/>
      <c r="E134" s="774"/>
      <c r="F134" s="774"/>
      <c r="G134" s="774"/>
      <c r="H134" s="774"/>
      <c r="I134" s="774"/>
      <c r="J134" s="774"/>
      <c r="K134" s="774"/>
      <c r="L134" s="774"/>
      <c r="M134" s="774"/>
      <c r="N134" s="774"/>
      <c r="O134" s="774"/>
      <c r="P134" s="774"/>
      <c r="Q134" s="774"/>
      <c r="R134" s="774"/>
      <c r="S134" s="774"/>
      <c r="T134" s="774"/>
      <c r="U134" s="774"/>
      <c r="V134" s="774"/>
      <c r="W134" s="774"/>
      <c r="X134" s="774"/>
      <c r="Y134" s="774"/>
      <c r="Z134" s="774"/>
      <c r="AA134" s="774"/>
      <c r="AB134" s="774"/>
      <c r="AC134" s="774"/>
      <c r="AD134" s="774"/>
      <c r="AE134" s="774"/>
      <c r="AF134" s="774"/>
      <c r="AG134" s="774"/>
      <c r="AH134" s="774"/>
      <c r="AI134" s="774"/>
      <c r="AJ134" s="774"/>
    </row>
    <row r="135" spans="1:36">
      <c r="A135" s="774"/>
      <c r="B135" s="774"/>
      <c r="C135" s="774"/>
      <c r="D135" s="774"/>
      <c r="E135" s="774"/>
      <c r="F135" s="774"/>
      <c r="G135" s="774"/>
      <c r="H135" s="774"/>
      <c r="I135" s="774"/>
      <c r="J135" s="774"/>
      <c r="K135" s="774"/>
      <c r="L135" s="774"/>
      <c r="M135" s="774"/>
      <c r="N135" s="774"/>
      <c r="O135" s="774"/>
      <c r="P135" s="774"/>
      <c r="Q135" s="774"/>
      <c r="R135" s="774"/>
      <c r="S135" s="774"/>
      <c r="T135" s="774"/>
      <c r="U135" s="774"/>
      <c r="V135" s="774"/>
      <c r="W135" s="774"/>
      <c r="X135" s="774"/>
      <c r="Y135" s="774"/>
      <c r="Z135" s="774"/>
      <c r="AA135" s="774"/>
      <c r="AB135" s="774"/>
      <c r="AC135" s="774"/>
      <c r="AD135" s="774"/>
      <c r="AE135" s="774"/>
      <c r="AF135" s="774"/>
      <c r="AG135" s="774"/>
      <c r="AH135" s="774"/>
      <c r="AI135" s="774"/>
      <c r="AJ135" s="774"/>
    </row>
    <row r="136" spans="1:36">
      <c r="A136" s="774"/>
      <c r="B136" s="774"/>
      <c r="C136" s="774"/>
      <c r="D136" s="774"/>
      <c r="E136" s="774"/>
      <c r="F136" s="774"/>
      <c r="G136" s="774"/>
      <c r="H136" s="774"/>
      <c r="I136" s="774"/>
      <c r="J136" s="774"/>
      <c r="K136" s="774"/>
      <c r="L136" s="774"/>
      <c r="M136" s="774"/>
      <c r="N136" s="774"/>
      <c r="O136" s="774"/>
      <c r="P136" s="774"/>
      <c r="Q136" s="774"/>
      <c r="R136" s="774"/>
      <c r="S136" s="774"/>
      <c r="T136" s="774"/>
      <c r="U136" s="774"/>
      <c r="V136" s="774"/>
      <c r="W136" s="774"/>
      <c r="X136" s="774"/>
      <c r="Y136" s="774"/>
      <c r="Z136" s="774"/>
      <c r="AA136" s="774"/>
      <c r="AB136" s="774"/>
      <c r="AC136" s="774"/>
      <c r="AD136" s="774"/>
      <c r="AE136" s="774"/>
      <c r="AF136" s="774"/>
      <c r="AG136" s="774"/>
      <c r="AH136" s="774"/>
      <c r="AI136" s="774"/>
      <c r="AJ136" s="774"/>
    </row>
    <row r="137" spans="1:36">
      <c r="A137" s="774"/>
      <c r="B137" s="774"/>
      <c r="C137" s="774"/>
      <c r="D137" s="774"/>
      <c r="E137" s="774"/>
      <c r="F137" s="774"/>
      <c r="G137" s="774"/>
      <c r="H137" s="774"/>
      <c r="I137" s="774"/>
      <c r="J137" s="774"/>
      <c r="K137" s="774"/>
      <c r="L137" s="774"/>
      <c r="M137" s="774"/>
      <c r="N137" s="774"/>
      <c r="O137" s="774"/>
      <c r="P137" s="774"/>
      <c r="Q137" s="774"/>
      <c r="R137" s="774"/>
      <c r="S137" s="774"/>
      <c r="T137" s="774"/>
      <c r="U137" s="774"/>
      <c r="V137" s="774"/>
      <c r="W137" s="774"/>
      <c r="X137" s="774"/>
      <c r="Y137" s="774"/>
      <c r="Z137" s="774"/>
      <c r="AA137" s="774"/>
      <c r="AB137" s="774"/>
      <c r="AC137" s="774"/>
      <c r="AD137" s="774"/>
      <c r="AE137" s="774"/>
      <c r="AF137" s="774"/>
      <c r="AG137" s="774"/>
      <c r="AH137" s="774"/>
      <c r="AI137" s="774"/>
      <c r="AJ137" s="774"/>
    </row>
    <row r="138" spans="1:36">
      <c r="A138" s="774"/>
      <c r="B138" s="774"/>
      <c r="C138" s="774"/>
      <c r="D138" s="774"/>
      <c r="E138" s="774"/>
      <c r="F138" s="774"/>
      <c r="G138" s="774"/>
      <c r="H138" s="774"/>
      <c r="I138" s="774"/>
      <c r="J138" s="774"/>
      <c r="K138" s="774"/>
      <c r="L138" s="774"/>
      <c r="M138" s="774"/>
      <c r="N138" s="774"/>
      <c r="O138" s="774"/>
      <c r="P138" s="774"/>
      <c r="Q138" s="774"/>
      <c r="R138" s="774"/>
      <c r="S138" s="774"/>
      <c r="T138" s="774"/>
      <c r="U138" s="774"/>
      <c r="V138" s="774"/>
      <c r="W138" s="774"/>
      <c r="X138" s="774"/>
      <c r="Y138" s="774"/>
      <c r="Z138" s="774"/>
      <c r="AA138" s="774"/>
      <c r="AB138" s="774"/>
      <c r="AC138" s="774"/>
      <c r="AD138" s="774"/>
      <c r="AE138" s="774"/>
      <c r="AF138" s="774"/>
      <c r="AG138" s="774"/>
      <c r="AH138" s="774"/>
      <c r="AI138" s="774"/>
      <c r="AJ138" s="774"/>
    </row>
    <row r="139" spans="1:36">
      <c r="A139" s="774"/>
      <c r="B139" s="774"/>
      <c r="C139" s="774"/>
      <c r="D139" s="774"/>
      <c r="E139" s="774"/>
      <c r="F139" s="774"/>
      <c r="G139" s="774"/>
      <c r="H139" s="774"/>
      <c r="I139" s="774"/>
      <c r="J139" s="774"/>
      <c r="K139" s="774"/>
      <c r="L139" s="774"/>
      <c r="M139" s="774"/>
      <c r="N139" s="774"/>
      <c r="O139" s="774"/>
      <c r="P139" s="774"/>
      <c r="Q139" s="774"/>
      <c r="R139" s="774"/>
      <c r="S139" s="774"/>
      <c r="T139" s="774"/>
      <c r="U139" s="774"/>
      <c r="V139" s="774"/>
      <c r="W139" s="774"/>
      <c r="X139" s="774"/>
      <c r="Y139" s="774"/>
      <c r="Z139" s="774"/>
      <c r="AA139" s="774"/>
      <c r="AB139" s="774"/>
      <c r="AC139" s="774"/>
      <c r="AD139" s="774"/>
      <c r="AE139" s="774"/>
      <c r="AF139" s="774"/>
      <c r="AG139" s="774"/>
      <c r="AH139" s="774"/>
      <c r="AI139" s="774"/>
      <c r="AJ139" s="774"/>
    </row>
    <row r="140" spans="1:36">
      <c r="A140" s="774"/>
      <c r="B140" s="774"/>
      <c r="C140" s="774"/>
      <c r="D140" s="774"/>
      <c r="E140" s="774"/>
      <c r="F140" s="774"/>
      <c r="G140" s="774"/>
      <c r="H140" s="774"/>
      <c r="I140" s="774"/>
      <c r="J140" s="774"/>
      <c r="K140" s="774"/>
      <c r="L140" s="774"/>
      <c r="M140" s="774"/>
      <c r="N140" s="774"/>
      <c r="O140" s="774"/>
      <c r="P140" s="774"/>
      <c r="Q140" s="774"/>
      <c r="R140" s="774"/>
      <c r="S140" s="774"/>
      <c r="T140" s="774"/>
      <c r="U140" s="774"/>
      <c r="V140" s="774"/>
      <c r="W140" s="774"/>
      <c r="X140" s="774"/>
      <c r="Y140" s="774"/>
      <c r="Z140" s="774"/>
      <c r="AA140" s="774"/>
      <c r="AB140" s="774"/>
      <c r="AC140" s="774"/>
      <c r="AD140" s="774"/>
      <c r="AE140" s="774"/>
      <c r="AF140" s="774"/>
      <c r="AG140" s="774"/>
      <c r="AH140" s="774"/>
      <c r="AI140" s="774"/>
      <c r="AJ140" s="774"/>
    </row>
    <row r="141" spans="1:36">
      <c r="A141" s="774"/>
      <c r="B141" s="774"/>
      <c r="C141" s="774"/>
      <c r="D141" s="774"/>
      <c r="E141" s="774"/>
      <c r="F141" s="774"/>
      <c r="G141" s="774"/>
      <c r="H141" s="774"/>
      <c r="I141" s="774"/>
      <c r="J141" s="774"/>
      <c r="K141" s="774"/>
      <c r="L141" s="774"/>
      <c r="M141" s="774"/>
      <c r="N141" s="774"/>
      <c r="O141" s="774"/>
      <c r="P141" s="774"/>
      <c r="Q141" s="774"/>
      <c r="R141" s="774"/>
      <c r="S141" s="774"/>
      <c r="T141" s="774"/>
      <c r="U141" s="774"/>
      <c r="V141" s="774"/>
      <c r="W141" s="774"/>
      <c r="X141" s="774"/>
      <c r="Y141" s="774"/>
      <c r="Z141" s="774"/>
      <c r="AA141" s="774"/>
      <c r="AB141" s="774"/>
      <c r="AC141" s="774"/>
      <c r="AD141" s="774"/>
      <c r="AE141" s="774"/>
      <c r="AF141" s="774"/>
      <c r="AG141" s="774"/>
      <c r="AH141" s="774"/>
      <c r="AI141" s="774"/>
      <c r="AJ141" s="774"/>
    </row>
    <row r="142" spans="1:36">
      <c r="A142" s="774"/>
      <c r="B142" s="774"/>
      <c r="C142" s="774"/>
      <c r="D142" s="774"/>
      <c r="E142" s="774"/>
      <c r="F142" s="774"/>
      <c r="G142" s="774"/>
      <c r="H142" s="774"/>
      <c r="I142" s="774"/>
      <c r="J142" s="774"/>
      <c r="K142" s="774"/>
      <c r="L142" s="774"/>
      <c r="M142" s="774"/>
      <c r="N142" s="774"/>
      <c r="O142" s="774"/>
      <c r="P142" s="774"/>
      <c r="Q142" s="774"/>
      <c r="R142" s="774"/>
      <c r="S142" s="774"/>
      <c r="T142" s="774"/>
      <c r="U142" s="774"/>
      <c r="V142" s="774"/>
      <c r="W142" s="774"/>
      <c r="X142" s="774"/>
      <c r="Y142" s="774"/>
      <c r="Z142" s="774"/>
      <c r="AA142" s="774"/>
      <c r="AB142" s="774"/>
      <c r="AC142" s="774"/>
      <c r="AD142" s="774"/>
      <c r="AE142" s="774"/>
      <c r="AF142" s="774"/>
      <c r="AG142" s="774"/>
      <c r="AH142" s="774"/>
      <c r="AI142" s="774"/>
      <c r="AJ142" s="774"/>
    </row>
    <row r="143" spans="1:36">
      <c r="A143" s="774"/>
      <c r="B143" s="774"/>
      <c r="C143" s="774"/>
      <c r="D143" s="774"/>
      <c r="E143" s="774"/>
      <c r="F143" s="774"/>
      <c r="G143" s="774"/>
      <c r="H143" s="774"/>
      <c r="I143" s="774"/>
      <c r="J143" s="774"/>
      <c r="K143" s="774"/>
      <c r="L143" s="774"/>
      <c r="M143" s="774"/>
      <c r="N143" s="774"/>
      <c r="O143" s="774"/>
      <c r="P143" s="774"/>
      <c r="Q143" s="774"/>
      <c r="R143" s="774"/>
      <c r="S143" s="774"/>
      <c r="T143" s="774"/>
      <c r="U143" s="774"/>
      <c r="V143" s="774"/>
      <c r="W143" s="774"/>
      <c r="X143" s="774"/>
      <c r="Y143" s="774"/>
      <c r="Z143" s="774"/>
      <c r="AA143" s="774"/>
      <c r="AB143" s="774"/>
      <c r="AC143" s="774"/>
      <c r="AD143" s="774"/>
      <c r="AE143" s="774"/>
      <c r="AF143" s="774"/>
      <c r="AG143" s="774"/>
      <c r="AH143" s="774"/>
      <c r="AI143" s="774"/>
      <c r="AJ143" s="774"/>
    </row>
    <row r="144" spans="1:36">
      <c r="A144" s="774"/>
      <c r="B144" s="774"/>
      <c r="C144" s="774"/>
      <c r="D144" s="774"/>
      <c r="E144" s="774"/>
      <c r="F144" s="774"/>
      <c r="G144" s="774"/>
      <c r="H144" s="774"/>
      <c r="I144" s="774"/>
      <c r="J144" s="774"/>
      <c r="K144" s="774"/>
      <c r="L144" s="774"/>
      <c r="M144" s="774"/>
      <c r="N144" s="774"/>
      <c r="O144" s="774"/>
      <c r="P144" s="774"/>
      <c r="Q144" s="774"/>
      <c r="R144" s="774"/>
      <c r="S144" s="774"/>
      <c r="T144" s="774"/>
      <c r="U144" s="774"/>
      <c r="V144" s="774"/>
      <c r="W144" s="774"/>
      <c r="X144" s="774"/>
      <c r="Y144" s="774"/>
      <c r="Z144" s="774"/>
      <c r="AA144" s="774"/>
      <c r="AB144" s="774"/>
      <c r="AC144" s="774"/>
      <c r="AD144" s="774"/>
      <c r="AE144" s="774"/>
      <c r="AF144" s="774"/>
      <c r="AG144" s="774"/>
      <c r="AH144" s="774"/>
      <c r="AI144" s="774"/>
      <c r="AJ144" s="774"/>
    </row>
    <row r="145" spans="1:36">
      <c r="A145" s="774"/>
      <c r="B145" s="774"/>
      <c r="C145" s="774"/>
      <c r="D145" s="774"/>
      <c r="E145" s="774"/>
      <c r="F145" s="774"/>
      <c r="G145" s="774"/>
      <c r="H145" s="774"/>
      <c r="I145" s="774"/>
      <c r="J145" s="774"/>
      <c r="K145" s="774"/>
      <c r="L145" s="774"/>
      <c r="M145" s="774"/>
      <c r="N145" s="774"/>
      <c r="O145" s="774"/>
      <c r="P145" s="774"/>
      <c r="Q145" s="774"/>
      <c r="R145" s="774"/>
      <c r="S145" s="774"/>
      <c r="T145" s="774"/>
      <c r="U145" s="774"/>
      <c r="V145" s="774"/>
      <c r="W145" s="774"/>
      <c r="X145" s="774"/>
      <c r="Y145" s="774"/>
      <c r="Z145" s="774"/>
      <c r="AA145" s="774"/>
      <c r="AB145" s="774"/>
      <c r="AC145" s="774"/>
      <c r="AD145" s="774"/>
      <c r="AE145" s="774"/>
      <c r="AF145" s="774"/>
      <c r="AG145" s="774"/>
      <c r="AH145" s="774"/>
      <c r="AI145" s="774"/>
      <c r="AJ145" s="774"/>
    </row>
    <row r="146" spans="1:36">
      <c r="A146" s="774"/>
      <c r="B146" s="774"/>
      <c r="C146" s="774"/>
      <c r="D146" s="774"/>
      <c r="E146" s="774"/>
      <c r="F146" s="774"/>
      <c r="G146" s="774"/>
      <c r="H146" s="774"/>
      <c r="I146" s="774"/>
      <c r="J146" s="774"/>
      <c r="K146" s="774"/>
      <c r="L146" s="774"/>
      <c r="M146" s="774"/>
      <c r="N146" s="774"/>
      <c r="O146" s="774"/>
      <c r="P146" s="774"/>
      <c r="Q146" s="774"/>
      <c r="R146" s="774"/>
      <c r="S146" s="774"/>
      <c r="T146" s="774"/>
      <c r="U146" s="774"/>
      <c r="V146" s="774"/>
      <c r="W146" s="774"/>
      <c r="X146" s="774"/>
      <c r="Y146" s="774"/>
      <c r="Z146" s="774"/>
      <c r="AA146" s="774"/>
      <c r="AB146" s="774"/>
      <c r="AC146" s="774"/>
      <c r="AD146" s="774"/>
      <c r="AE146" s="774"/>
      <c r="AF146" s="774"/>
      <c r="AG146" s="774"/>
      <c r="AH146" s="774"/>
      <c r="AI146" s="774"/>
      <c r="AJ146" s="774"/>
    </row>
    <row r="147" spans="1:36">
      <c r="A147" s="774"/>
      <c r="B147" s="774"/>
      <c r="C147" s="774"/>
      <c r="D147" s="774"/>
      <c r="E147" s="774"/>
      <c r="F147" s="774"/>
      <c r="G147" s="774"/>
      <c r="H147" s="774"/>
      <c r="I147" s="774"/>
      <c r="J147" s="774"/>
      <c r="K147" s="774"/>
      <c r="L147" s="774"/>
      <c r="M147" s="774"/>
      <c r="N147" s="774"/>
      <c r="O147" s="774"/>
      <c r="P147" s="774"/>
      <c r="Q147" s="774"/>
      <c r="R147" s="774"/>
      <c r="S147" s="774"/>
      <c r="T147" s="774"/>
      <c r="U147" s="774"/>
      <c r="V147" s="774"/>
      <c r="W147" s="774"/>
      <c r="X147" s="774"/>
      <c r="Y147" s="774"/>
      <c r="Z147" s="774"/>
      <c r="AA147" s="774"/>
      <c r="AB147" s="774"/>
      <c r="AC147" s="774"/>
      <c r="AD147" s="774"/>
      <c r="AE147" s="774"/>
      <c r="AF147" s="774"/>
      <c r="AG147" s="774"/>
      <c r="AH147" s="774"/>
      <c r="AI147" s="774"/>
      <c r="AJ147" s="774"/>
    </row>
    <row r="148" spans="1:36">
      <c r="A148" s="774"/>
      <c r="B148" s="774"/>
      <c r="C148" s="774"/>
      <c r="D148" s="774"/>
      <c r="E148" s="774"/>
      <c r="F148" s="774"/>
      <c r="G148" s="774"/>
      <c r="H148" s="774"/>
      <c r="I148" s="774"/>
      <c r="J148" s="774"/>
      <c r="K148" s="774"/>
      <c r="L148" s="774"/>
      <c r="M148" s="774"/>
      <c r="N148" s="774"/>
      <c r="O148" s="774"/>
      <c r="P148" s="774"/>
      <c r="Q148" s="774"/>
      <c r="R148" s="774"/>
      <c r="S148" s="774"/>
      <c r="T148" s="774"/>
      <c r="U148" s="774"/>
      <c r="V148" s="774"/>
      <c r="W148" s="774"/>
      <c r="X148" s="774"/>
      <c r="Y148" s="774"/>
      <c r="Z148" s="774"/>
      <c r="AA148" s="774"/>
      <c r="AB148" s="774"/>
      <c r="AC148" s="774"/>
      <c r="AD148" s="774"/>
      <c r="AE148" s="774"/>
      <c r="AF148" s="774"/>
      <c r="AG148" s="774"/>
      <c r="AH148" s="774"/>
      <c r="AI148" s="774"/>
      <c r="AJ148" s="774"/>
    </row>
    <row r="149" spans="1:36">
      <c r="A149" s="774"/>
      <c r="B149" s="774"/>
      <c r="C149" s="774"/>
      <c r="D149" s="774"/>
      <c r="E149" s="774"/>
      <c r="F149" s="774"/>
      <c r="G149" s="774"/>
      <c r="H149" s="774"/>
      <c r="I149" s="774"/>
      <c r="J149" s="774"/>
      <c r="K149" s="774"/>
      <c r="L149" s="774"/>
      <c r="M149" s="774"/>
      <c r="N149" s="774"/>
      <c r="O149" s="774"/>
      <c r="P149" s="774"/>
      <c r="Q149" s="774"/>
      <c r="R149" s="774"/>
      <c r="S149" s="774"/>
      <c r="T149" s="774"/>
      <c r="U149" s="774"/>
      <c r="V149" s="774"/>
      <c r="W149" s="774"/>
      <c r="X149" s="774"/>
      <c r="Y149" s="774"/>
      <c r="Z149" s="774"/>
      <c r="AA149" s="774"/>
      <c r="AB149" s="774"/>
      <c r="AC149" s="774"/>
      <c r="AD149" s="774"/>
      <c r="AE149" s="774"/>
      <c r="AF149" s="774"/>
      <c r="AG149" s="774"/>
      <c r="AH149" s="774"/>
      <c r="AI149" s="774"/>
      <c r="AJ149" s="774"/>
    </row>
    <row r="150" spans="1:36">
      <c r="A150" s="774"/>
      <c r="B150" s="774"/>
      <c r="C150" s="774"/>
      <c r="D150" s="774"/>
      <c r="E150" s="774"/>
      <c r="F150" s="774"/>
      <c r="G150" s="774"/>
      <c r="H150" s="774"/>
      <c r="I150" s="774"/>
      <c r="J150" s="774"/>
      <c r="K150" s="774"/>
      <c r="L150" s="774"/>
      <c r="M150" s="774"/>
      <c r="N150" s="774"/>
      <c r="O150" s="774"/>
      <c r="P150" s="774"/>
      <c r="Q150" s="774"/>
      <c r="R150" s="774"/>
      <c r="S150" s="774"/>
      <c r="T150" s="774"/>
      <c r="U150" s="774"/>
      <c r="V150" s="774"/>
      <c r="W150" s="774"/>
      <c r="X150" s="774"/>
      <c r="Y150" s="774"/>
      <c r="Z150" s="774"/>
      <c r="AA150" s="774"/>
      <c r="AB150" s="774"/>
      <c r="AC150" s="774"/>
      <c r="AD150" s="774"/>
      <c r="AE150" s="774"/>
      <c r="AF150" s="774"/>
      <c r="AG150" s="774"/>
      <c r="AH150" s="774"/>
      <c r="AI150" s="774"/>
      <c r="AJ150" s="774"/>
    </row>
    <row r="151" spans="1:36">
      <c r="A151" s="774"/>
      <c r="B151" s="774"/>
      <c r="C151" s="774"/>
      <c r="D151" s="774"/>
      <c r="E151" s="774"/>
      <c r="F151" s="774"/>
      <c r="G151" s="774"/>
      <c r="H151" s="774"/>
      <c r="I151" s="774"/>
      <c r="J151" s="774"/>
      <c r="K151" s="774"/>
      <c r="L151" s="774"/>
      <c r="M151" s="774"/>
      <c r="N151" s="774"/>
      <c r="O151" s="774"/>
      <c r="P151" s="774"/>
      <c r="Q151" s="774"/>
      <c r="R151" s="774"/>
      <c r="S151" s="774"/>
      <c r="T151" s="774"/>
      <c r="U151" s="774"/>
      <c r="V151" s="774"/>
      <c r="W151" s="774"/>
      <c r="X151" s="774"/>
      <c r="Y151" s="774"/>
      <c r="Z151" s="774"/>
      <c r="AA151" s="774"/>
      <c r="AB151" s="774"/>
      <c r="AC151" s="774"/>
      <c r="AD151" s="774"/>
      <c r="AE151" s="774"/>
      <c r="AF151" s="774"/>
      <c r="AG151" s="774"/>
      <c r="AH151" s="774"/>
      <c r="AI151" s="774"/>
      <c r="AJ151" s="774"/>
    </row>
    <row r="152" spans="1:36">
      <c r="A152" s="774"/>
      <c r="B152" s="774"/>
      <c r="C152" s="774"/>
      <c r="D152" s="774"/>
      <c r="E152" s="774"/>
      <c r="F152" s="774"/>
      <c r="G152" s="774"/>
      <c r="H152" s="774"/>
      <c r="I152" s="774"/>
      <c r="J152" s="774"/>
      <c r="K152" s="774"/>
      <c r="L152" s="774"/>
      <c r="M152" s="774"/>
      <c r="N152" s="774"/>
      <c r="O152" s="774"/>
      <c r="P152" s="774"/>
      <c r="Q152" s="774"/>
      <c r="R152" s="774"/>
      <c r="S152" s="774"/>
      <c r="T152" s="774"/>
      <c r="U152" s="774"/>
      <c r="V152" s="774"/>
      <c r="W152" s="774"/>
      <c r="X152" s="774"/>
      <c r="Y152" s="774"/>
      <c r="Z152" s="774"/>
      <c r="AA152" s="774"/>
      <c r="AB152" s="774"/>
      <c r="AC152" s="774"/>
      <c r="AD152" s="774"/>
      <c r="AE152" s="774"/>
      <c r="AF152" s="774"/>
      <c r="AG152" s="774"/>
      <c r="AH152" s="774"/>
      <c r="AI152" s="774"/>
      <c r="AJ152" s="774"/>
    </row>
    <row r="153" spans="1:36">
      <c r="A153" s="774"/>
      <c r="B153" s="774"/>
      <c r="C153" s="774"/>
      <c r="D153" s="774"/>
      <c r="E153" s="774"/>
      <c r="F153" s="774"/>
      <c r="G153" s="774"/>
      <c r="H153" s="774"/>
      <c r="I153" s="774"/>
      <c r="J153" s="774"/>
      <c r="K153" s="774"/>
      <c r="L153" s="774"/>
      <c r="M153" s="774"/>
      <c r="N153" s="774"/>
      <c r="O153" s="774"/>
      <c r="P153" s="774"/>
      <c r="Q153" s="774"/>
      <c r="R153" s="774"/>
      <c r="S153" s="774"/>
      <c r="T153" s="774"/>
      <c r="U153" s="774"/>
      <c r="V153" s="774"/>
      <c r="W153" s="774"/>
      <c r="X153" s="774"/>
      <c r="Y153" s="774"/>
      <c r="Z153" s="774"/>
      <c r="AA153" s="774"/>
      <c r="AB153" s="774"/>
      <c r="AC153" s="774"/>
      <c r="AD153" s="774"/>
      <c r="AE153" s="774"/>
      <c r="AF153" s="774"/>
      <c r="AG153" s="774"/>
      <c r="AH153" s="774"/>
      <c r="AI153" s="774"/>
      <c r="AJ153" s="774"/>
    </row>
    <row r="154" spans="1:36">
      <c r="A154" s="774"/>
      <c r="B154" s="774"/>
      <c r="C154" s="774"/>
      <c r="D154" s="774"/>
      <c r="E154" s="774"/>
      <c r="F154" s="774"/>
      <c r="G154" s="774"/>
      <c r="H154" s="774"/>
      <c r="I154" s="774"/>
      <c r="J154" s="774"/>
      <c r="K154" s="774"/>
      <c r="L154" s="774"/>
      <c r="M154" s="774"/>
      <c r="N154" s="774"/>
      <c r="O154" s="774"/>
      <c r="P154" s="774"/>
      <c r="Q154" s="774"/>
      <c r="R154" s="774"/>
      <c r="S154" s="774"/>
      <c r="T154" s="774"/>
      <c r="U154" s="774"/>
      <c r="V154" s="774"/>
      <c r="W154" s="774"/>
      <c r="X154" s="774"/>
      <c r="Y154" s="774"/>
      <c r="Z154" s="774"/>
      <c r="AA154" s="774"/>
      <c r="AB154" s="774"/>
      <c r="AC154" s="774"/>
      <c r="AD154" s="774"/>
      <c r="AE154" s="774"/>
      <c r="AF154" s="774"/>
      <c r="AG154" s="774"/>
      <c r="AH154" s="774"/>
      <c r="AI154" s="774"/>
      <c r="AJ154" s="774"/>
    </row>
    <row r="155" spans="1:36">
      <c r="A155" s="774"/>
      <c r="B155" s="774"/>
      <c r="C155" s="774"/>
      <c r="D155" s="774"/>
      <c r="E155" s="774"/>
      <c r="F155" s="774"/>
      <c r="G155" s="774"/>
      <c r="H155" s="774"/>
      <c r="I155" s="774"/>
      <c r="J155" s="774"/>
      <c r="K155" s="774"/>
      <c r="L155" s="774"/>
      <c r="M155" s="774"/>
      <c r="N155" s="774"/>
      <c r="O155" s="774"/>
      <c r="P155" s="774"/>
      <c r="Q155" s="774"/>
      <c r="R155" s="774"/>
      <c r="S155" s="774"/>
      <c r="T155" s="774"/>
      <c r="U155" s="774"/>
      <c r="V155" s="774"/>
      <c r="W155" s="774"/>
      <c r="X155" s="774"/>
      <c r="Y155" s="774"/>
      <c r="Z155" s="774"/>
      <c r="AA155" s="774"/>
      <c r="AB155" s="774"/>
      <c r="AC155" s="774"/>
      <c r="AD155" s="774"/>
      <c r="AE155" s="774"/>
      <c r="AF155" s="774"/>
      <c r="AG155" s="774"/>
      <c r="AH155" s="774"/>
      <c r="AI155" s="774"/>
      <c r="AJ155" s="774"/>
    </row>
    <row r="156" spans="1:36">
      <c r="A156" s="774"/>
      <c r="B156" s="774"/>
      <c r="C156" s="774"/>
      <c r="D156" s="774"/>
      <c r="E156" s="774"/>
      <c r="F156" s="774"/>
      <c r="G156" s="774"/>
      <c r="H156" s="774"/>
      <c r="I156" s="774"/>
      <c r="J156" s="774"/>
      <c r="K156" s="774"/>
      <c r="L156" s="774"/>
      <c r="M156" s="774"/>
      <c r="N156" s="774"/>
      <c r="O156" s="774"/>
      <c r="P156" s="774"/>
      <c r="Q156" s="774"/>
      <c r="R156" s="774"/>
      <c r="S156" s="774"/>
      <c r="T156" s="774"/>
      <c r="U156" s="774"/>
      <c r="V156" s="774"/>
      <c r="W156" s="774"/>
      <c r="X156" s="774"/>
      <c r="Y156" s="774"/>
      <c r="Z156" s="774"/>
      <c r="AA156" s="774"/>
      <c r="AB156" s="774"/>
      <c r="AC156" s="774"/>
      <c r="AD156" s="774"/>
      <c r="AE156" s="774"/>
      <c r="AF156" s="774"/>
      <c r="AG156" s="774"/>
      <c r="AH156" s="774"/>
      <c r="AI156" s="774"/>
      <c r="AJ156" s="774"/>
    </row>
    <row r="157" spans="1:36">
      <c r="A157" s="774"/>
      <c r="B157" s="774"/>
      <c r="C157" s="774"/>
      <c r="D157" s="774"/>
      <c r="E157" s="774"/>
      <c r="F157" s="774"/>
      <c r="G157" s="774"/>
      <c r="H157" s="774"/>
      <c r="I157" s="774"/>
      <c r="J157" s="774"/>
      <c r="K157" s="774"/>
      <c r="L157" s="774"/>
      <c r="M157" s="774"/>
      <c r="N157" s="774"/>
      <c r="O157" s="774"/>
      <c r="P157" s="774"/>
      <c r="Q157" s="774"/>
      <c r="R157" s="774"/>
      <c r="S157" s="774"/>
      <c r="T157" s="774"/>
      <c r="U157" s="774"/>
      <c r="V157" s="774"/>
      <c r="W157" s="774"/>
      <c r="X157" s="774"/>
      <c r="Y157" s="774"/>
      <c r="Z157" s="774"/>
      <c r="AA157" s="774"/>
      <c r="AB157" s="774"/>
      <c r="AC157" s="774"/>
      <c r="AD157" s="774"/>
      <c r="AE157" s="774"/>
      <c r="AF157" s="774"/>
      <c r="AG157" s="774"/>
      <c r="AH157" s="774"/>
      <c r="AI157" s="774"/>
      <c r="AJ157" s="774"/>
    </row>
    <row r="158" spans="1:36">
      <c r="A158" s="774"/>
      <c r="B158" s="774"/>
      <c r="C158" s="774"/>
      <c r="D158" s="774"/>
      <c r="E158" s="774"/>
      <c r="F158" s="774"/>
      <c r="G158" s="774"/>
      <c r="H158" s="774"/>
      <c r="I158" s="774"/>
      <c r="J158" s="774"/>
      <c r="K158" s="774"/>
      <c r="L158" s="774"/>
      <c r="M158" s="774"/>
      <c r="N158" s="774"/>
      <c r="O158" s="774"/>
      <c r="P158" s="774"/>
      <c r="Q158" s="774"/>
      <c r="R158" s="774"/>
      <c r="S158" s="774"/>
      <c r="T158" s="774"/>
      <c r="U158" s="774"/>
      <c r="V158" s="774"/>
      <c r="W158" s="774"/>
      <c r="X158" s="774"/>
      <c r="Y158" s="774"/>
      <c r="Z158" s="774"/>
      <c r="AA158" s="774"/>
      <c r="AB158" s="774"/>
      <c r="AC158" s="774"/>
      <c r="AD158" s="774"/>
      <c r="AE158" s="774"/>
      <c r="AF158" s="774"/>
      <c r="AG158" s="774"/>
      <c r="AH158" s="774"/>
      <c r="AI158" s="774"/>
      <c r="AJ158" s="774"/>
    </row>
    <row r="159" spans="1:36">
      <c r="A159" s="774"/>
      <c r="B159" s="774"/>
      <c r="C159" s="774"/>
      <c r="D159" s="774"/>
      <c r="E159" s="774"/>
      <c r="F159" s="774"/>
      <c r="G159" s="774"/>
      <c r="H159" s="774"/>
      <c r="I159" s="774"/>
      <c r="J159" s="774"/>
      <c r="K159" s="774"/>
      <c r="L159" s="774"/>
      <c r="M159" s="774"/>
      <c r="N159" s="774"/>
      <c r="O159" s="774"/>
      <c r="P159" s="774"/>
      <c r="Q159" s="774"/>
      <c r="R159" s="774"/>
      <c r="S159" s="774"/>
      <c r="T159" s="774"/>
      <c r="U159" s="774"/>
      <c r="V159" s="774"/>
      <c r="W159" s="774"/>
      <c r="X159" s="774"/>
      <c r="Y159" s="774"/>
      <c r="Z159" s="774"/>
      <c r="AA159" s="774"/>
      <c r="AB159" s="774"/>
      <c r="AC159" s="774"/>
      <c r="AD159" s="774"/>
      <c r="AE159" s="774"/>
      <c r="AF159" s="774"/>
      <c r="AG159" s="774"/>
      <c r="AH159" s="774"/>
      <c r="AI159" s="774"/>
      <c r="AJ159" s="774"/>
    </row>
    <row r="160" spans="1:36">
      <c r="A160" s="774"/>
      <c r="B160" s="774"/>
      <c r="C160" s="774"/>
      <c r="D160" s="774"/>
      <c r="E160" s="774"/>
      <c r="F160" s="774"/>
      <c r="G160" s="774"/>
      <c r="H160" s="774"/>
      <c r="I160" s="774"/>
      <c r="J160" s="774"/>
      <c r="K160" s="774"/>
      <c r="L160" s="774"/>
      <c r="M160" s="774"/>
      <c r="N160" s="774"/>
      <c r="O160" s="774"/>
      <c r="P160" s="774"/>
      <c r="Q160" s="774"/>
      <c r="R160" s="774"/>
      <c r="S160" s="774"/>
      <c r="T160" s="774"/>
      <c r="U160" s="774"/>
      <c r="V160" s="774"/>
      <c r="W160" s="774"/>
      <c r="X160" s="774"/>
      <c r="Y160" s="774"/>
      <c r="Z160" s="774"/>
      <c r="AA160" s="774"/>
      <c r="AB160" s="774"/>
      <c r="AC160" s="774"/>
      <c r="AD160" s="774"/>
      <c r="AE160" s="774"/>
      <c r="AF160" s="774"/>
      <c r="AG160" s="774"/>
      <c r="AH160" s="774"/>
      <c r="AI160" s="774"/>
      <c r="AJ160" s="774"/>
    </row>
    <row r="161" spans="1:36">
      <c r="A161" s="774"/>
      <c r="B161" s="774"/>
      <c r="C161" s="774"/>
      <c r="D161" s="774"/>
      <c r="E161" s="774"/>
      <c r="F161" s="774"/>
      <c r="G161" s="774"/>
      <c r="H161" s="774"/>
      <c r="I161" s="774"/>
      <c r="J161" s="774"/>
      <c r="K161" s="774"/>
      <c r="L161" s="774"/>
      <c r="M161" s="774"/>
      <c r="N161" s="774"/>
      <c r="O161" s="774"/>
      <c r="P161" s="774"/>
      <c r="Q161" s="774"/>
      <c r="R161" s="774"/>
      <c r="S161" s="774"/>
      <c r="T161" s="774"/>
      <c r="U161" s="774"/>
      <c r="V161" s="774"/>
      <c r="W161" s="774"/>
      <c r="X161" s="774"/>
      <c r="Y161" s="774"/>
      <c r="Z161" s="774"/>
      <c r="AA161" s="774"/>
      <c r="AB161" s="774"/>
      <c r="AC161" s="774"/>
      <c r="AD161" s="774"/>
      <c r="AE161" s="774"/>
      <c r="AF161" s="774"/>
      <c r="AG161" s="774"/>
      <c r="AH161" s="774"/>
      <c r="AI161" s="774"/>
      <c r="AJ161" s="774"/>
    </row>
    <row r="162" spans="1:36">
      <c r="A162" s="774"/>
      <c r="B162" s="774"/>
      <c r="C162" s="774"/>
      <c r="D162" s="774"/>
      <c r="E162" s="774"/>
      <c r="F162" s="774"/>
      <c r="G162" s="774"/>
      <c r="H162" s="774"/>
      <c r="I162" s="774"/>
      <c r="J162" s="774"/>
      <c r="K162" s="774"/>
      <c r="L162" s="774"/>
      <c r="M162" s="774"/>
      <c r="N162" s="774"/>
      <c r="O162" s="774"/>
      <c r="P162" s="774"/>
      <c r="Q162" s="774"/>
      <c r="R162" s="774"/>
      <c r="S162" s="774"/>
      <c r="T162" s="774"/>
      <c r="U162" s="774"/>
      <c r="V162" s="774"/>
      <c r="W162" s="774"/>
      <c r="X162" s="774"/>
      <c r="Y162" s="774"/>
      <c r="Z162" s="774"/>
      <c r="AA162" s="774"/>
      <c r="AB162" s="774"/>
      <c r="AC162" s="774"/>
      <c r="AD162" s="774"/>
      <c r="AE162" s="774"/>
      <c r="AF162" s="774"/>
      <c r="AG162" s="774"/>
      <c r="AH162" s="774"/>
      <c r="AI162" s="774"/>
      <c r="AJ162" s="774"/>
    </row>
    <row r="163" spans="1:36">
      <c r="A163" s="774"/>
      <c r="B163" s="774"/>
      <c r="C163" s="774"/>
      <c r="D163" s="774"/>
      <c r="E163" s="774"/>
      <c r="F163" s="774"/>
      <c r="G163" s="774"/>
      <c r="H163" s="774"/>
      <c r="I163" s="774"/>
      <c r="J163" s="774"/>
      <c r="K163" s="774"/>
      <c r="L163" s="774"/>
      <c r="M163" s="774"/>
      <c r="N163" s="774"/>
      <c r="O163" s="774"/>
      <c r="P163" s="774"/>
      <c r="Q163" s="774"/>
      <c r="R163" s="774"/>
      <c r="S163" s="774"/>
      <c r="T163" s="774"/>
      <c r="U163" s="774"/>
      <c r="V163" s="774"/>
      <c r="W163" s="774"/>
      <c r="X163" s="774"/>
      <c r="Y163" s="774"/>
      <c r="Z163" s="774"/>
      <c r="AA163" s="774"/>
      <c r="AB163" s="774"/>
      <c r="AC163" s="774"/>
      <c r="AD163" s="774"/>
      <c r="AE163" s="774"/>
      <c r="AF163" s="774"/>
      <c r="AG163" s="774"/>
      <c r="AH163" s="774"/>
      <c r="AI163" s="774"/>
      <c r="AJ163" s="774"/>
    </row>
    <row r="164" spans="1:36">
      <c r="A164" s="774"/>
      <c r="B164" s="774"/>
      <c r="C164" s="774"/>
      <c r="D164" s="774"/>
      <c r="E164" s="774"/>
      <c r="F164" s="774"/>
      <c r="G164" s="774"/>
      <c r="H164" s="774"/>
      <c r="I164" s="774"/>
      <c r="J164" s="774"/>
      <c r="K164" s="774"/>
      <c r="L164" s="774"/>
      <c r="M164" s="774"/>
      <c r="N164" s="774"/>
      <c r="O164" s="774"/>
      <c r="P164" s="774"/>
      <c r="Q164" s="774"/>
      <c r="R164" s="774"/>
      <c r="S164" s="774"/>
      <c r="T164" s="774"/>
      <c r="U164" s="774"/>
      <c r="V164" s="774"/>
      <c r="W164" s="774"/>
      <c r="X164" s="774"/>
      <c r="Y164" s="774"/>
      <c r="Z164" s="774"/>
      <c r="AA164" s="774"/>
      <c r="AB164" s="774"/>
      <c r="AC164" s="774"/>
      <c r="AD164" s="774"/>
      <c r="AE164" s="774"/>
      <c r="AF164" s="774"/>
      <c r="AG164" s="774"/>
      <c r="AH164" s="774"/>
      <c r="AI164" s="774"/>
      <c r="AJ164" s="774"/>
    </row>
    <row r="165" spans="1:36">
      <c r="A165" s="774"/>
      <c r="B165" s="774"/>
      <c r="C165" s="774"/>
      <c r="D165" s="774"/>
      <c r="E165" s="774"/>
      <c r="F165" s="774"/>
      <c r="G165" s="774"/>
      <c r="H165" s="774"/>
      <c r="I165" s="774"/>
      <c r="J165" s="774"/>
      <c r="K165" s="774"/>
      <c r="L165" s="774"/>
      <c r="M165" s="774"/>
      <c r="N165" s="774"/>
      <c r="O165" s="774"/>
      <c r="P165" s="774"/>
      <c r="Q165" s="774"/>
      <c r="R165" s="774"/>
      <c r="S165" s="774"/>
      <c r="T165" s="774"/>
      <c r="U165" s="774"/>
      <c r="V165" s="774"/>
      <c r="W165" s="774"/>
      <c r="X165" s="774"/>
      <c r="Y165" s="774"/>
      <c r="Z165" s="774"/>
      <c r="AA165" s="774"/>
      <c r="AB165" s="774"/>
      <c r="AC165" s="774"/>
      <c r="AD165" s="774"/>
      <c r="AE165" s="774"/>
      <c r="AF165" s="774"/>
      <c r="AG165" s="774"/>
      <c r="AH165" s="774"/>
      <c r="AI165" s="774"/>
      <c r="AJ165" s="774"/>
    </row>
    <row r="166" spans="1:36">
      <c r="A166" s="774"/>
      <c r="B166" s="774"/>
      <c r="C166" s="774"/>
      <c r="D166" s="774"/>
      <c r="E166" s="774"/>
      <c r="F166" s="774"/>
      <c r="G166" s="774"/>
      <c r="H166" s="774"/>
      <c r="I166" s="774"/>
      <c r="J166" s="774"/>
      <c r="K166" s="774"/>
      <c r="L166" s="774"/>
      <c r="M166" s="774"/>
      <c r="N166" s="774"/>
      <c r="O166" s="774"/>
      <c r="P166" s="774"/>
      <c r="Q166" s="774"/>
      <c r="R166" s="774"/>
      <c r="S166" s="774"/>
      <c r="T166" s="774"/>
      <c r="U166" s="774"/>
      <c r="V166" s="774"/>
      <c r="W166" s="774"/>
      <c r="X166" s="774"/>
      <c r="Y166" s="774"/>
      <c r="Z166" s="774"/>
      <c r="AA166" s="774"/>
      <c r="AB166" s="774"/>
      <c r="AC166" s="774"/>
      <c r="AD166" s="774"/>
      <c r="AE166" s="774"/>
      <c r="AF166" s="774"/>
      <c r="AG166" s="774"/>
      <c r="AH166" s="774"/>
      <c r="AI166" s="774"/>
      <c r="AJ166" s="774"/>
    </row>
    <row r="167" spans="1:36">
      <c r="A167" s="774"/>
      <c r="B167" s="774"/>
      <c r="C167" s="774"/>
      <c r="D167" s="774"/>
      <c r="E167" s="774"/>
      <c r="F167" s="774"/>
      <c r="G167" s="774"/>
      <c r="H167" s="774"/>
      <c r="I167" s="774"/>
      <c r="J167" s="774"/>
      <c r="K167" s="774"/>
      <c r="L167" s="774"/>
      <c r="M167" s="774"/>
      <c r="N167" s="774"/>
      <c r="O167" s="774"/>
      <c r="P167" s="774"/>
      <c r="Q167" s="774"/>
      <c r="R167" s="774"/>
      <c r="S167" s="774"/>
      <c r="T167" s="774"/>
      <c r="U167" s="774"/>
      <c r="V167" s="774"/>
      <c r="W167" s="774"/>
      <c r="X167" s="774"/>
      <c r="Y167" s="774"/>
      <c r="Z167" s="774"/>
      <c r="AA167" s="774"/>
      <c r="AB167" s="774"/>
      <c r="AC167" s="774"/>
      <c r="AD167" s="774"/>
      <c r="AE167" s="774"/>
      <c r="AF167" s="774"/>
      <c r="AG167" s="774"/>
      <c r="AH167" s="774"/>
      <c r="AI167" s="774"/>
      <c r="AJ167" s="774"/>
    </row>
    <row r="168" spans="1:36">
      <c r="A168" s="774"/>
      <c r="B168" s="774"/>
      <c r="C168" s="774"/>
      <c r="D168" s="774"/>
      <c r="E168" s="774"/>
      <c r="F168" s="774"/>
      <c r="G168" s="774"/>
      <c r="H168" s="774"/>
      <c r="I168" s="774"/>
      <c r="J168" s="774"/>
      <c r="K168" s="774"/>
      <c r="L168" s="774"/>
      <c r="M168" s="774"/>
      <c r="N168" s="774"/>
      <c r="O168" s="774"/>
      <c r="P168" s="774"/>
      <c r="Q168" s="774"/>
      <c r="R168" s="774"/>
      <c r="S168" s="774"/>
      <c r="T168" s="774"/>
      <c r="U168" s="774"/>
      <c r="V168" s="774"/>
      <c r="W168" s="774"/>
      <c r="X168" s="774"/>
      <c r="Y168" s="774"/>
      <c r="Z168" s="774"/>
      <c r="AA168" s="774"/>
      <c r="AB168" s="774"/>
      <c r="AC168" s="774"/>
      <c r="AD168" s="774"/>
      <c r="AE168" s="774"/>
      <c r="AF168" s="774"/>
      <c r="AG168" s="774"/>
      <c r="AH168" s="774"/>
      <c r="AI168" s="774"/>
      <c r="AJ168" s="774"/>
    </row>
    <row r="169" spans="1:36">
      <c r="A169" s="774"/>
      <c r="B169" s="774"/>
      <c r="C169" s="774"/>
      <c r="D169" s="774"/>
      <c r="E169" s="774"/>
      <c r="F169" s="774"/>
      <c r="G169" s="774"/>
      <c r="H169" s="774"/>
      <c r="I169" s="774"/>
      <c r="J169" s="774"/>
      <c r="K169" s="774"/>
      <c r="L169" s="774"/>
      <c r="M169" s="774"/>
      <c r="N169" s="774"/>
      <c r="O169" s="774"/>
      <c r="P169" s="774"/>
      <c r="Q169" s="774"/>
      <c r="R169" s="774"/>
      <c r="S169" s="774"/>
      <c r="T169" s="774"/>
      <c r="U169" s="774"/>
      <c r="V169" s="774"/>
      <c r="W169" s="774"/>
      <c r="X169" s="774"/>
      <c r="Y169" s="774"/>
      <c r="Z169" s="774"/>
      <c r="AA169" s="774"/>
      <c r="AB169" s="774"/>
      <c r="AC169" s="774"/>
      <c r="AD169" s="774"/>
      <c r="AE169" s="774"/>
      <c r="AF169" s="774"/>
      <c r="AG169" s="774"/>
      <c r="AH169" s="774"/>
      <c r="AI169" s="774"/>
      <c r="AJ169" s="774"/>
    </row>
    <row r="170" spans="1:36">
      <c r="A170" s="774"/>
      <c r="B170" s="774"/>
      <c r="C170" s="774"/>
      <c r="D170" s="774"/>
      <c r="E170" s="774"/>
      <c r="F170" s="774"/>
      <c r="G170" s="774"/>
      <c r="H170" s="774"/>
      <c r="I170" s="774"/>
      <c r="J170" s="774"/>
      <c r="K170" s="774"/>
      <c r="L170" s="774"/>
      <c r="M170" s="774"/>
      <c r="N170" s="774"/>
      <c r="O170" s="774"/>
      <c r="P170" s="774"/>
      <c r="Q170" s="774"/>
      <c r="R170" s="774"/>
      <c r="S170" s="774"/>
      <c r="T170" s="774"/>
      <c r="U170" s="774"/>
      <c r="V170" s="774"/>
      <c r="W170" s="774"/>
      <c r="X170" s="774"/>
      <c r="Y170" s="774"/>
      <c r="Z170" s="774"/>
      <c r="AA170" s="774"/>
      <c r="AB170" s="774"/>
      <c r="AC170" s="774"/>
      <c r="AD170" s="774"/>
      <c r="AE170" s="774"/>
      <c r="AF170" s="774"/>
      <c r="AG170" s="774"/>
      <c r="AH170" s="774"/>
      <c r="AI170" s="774"/>
      <c r="AJ170" s="774"/>
    </row>
    <row r="171" spans="1:36">
      <c r="A171" s="774"/>
      <c r="B171" s="774"/>
      <c r="C171" s="774"/>
      <c r="D171" s="774"/>
      <c r="E171" s="774"/>
      <c r="F171" s="774"/>
      <c r="G171" s="774"/>
      <c r="H171" s="774"/>
      <c r="I171" s="774"/>
      <c r="J171" s="774"/>
      <c r="K171" s="774"/>
      <c r="L171" s="774"/>
      <c r="M171" s="774"/>
      <c r="N171" s="774"/>
      <c r="O171" s="774"/>
      <c r="P171" s="774"/>
      <c r="Q171" s="774"/>
      <c r="R171" s="774"/>
      <c r="S171" s="774"/>
      <c r="T171" s="774"/>
      <c r="U171" s="774"/>
      <c r="V171" s="774"/>
      <c r="W171" s="774"/>
      <c r="X171" s="774"/>
      <c r="Y171" s="774"/>
      <c r="Z171" s="774"/>
      <c r="AA171" s="774"/>
      <c r="AB171" s="774"/>
      <c r="AC171" s="774"/>
      <c r="AD171" s="774"/>
      <c r="AE171" s="774"/>
      <c r="AF171" s="774"/>
      <c r="AG171" s="774"/>
      <c r="AH171" s="774"/>
      <c r="AI171" s="774"/>
      <c r="AJ171" s="774"/>
    </row>
    <row r="172" spans="1:36">
      <c r="A172" s="774"/>
      <c r="B172" s="774"/>
      <c r="C172" s="774"/>
      <c r="D172" s="774"/>
      <c r="E172" s="774"/>
      <c r="F172" s="774"/>
      <c r="G172" s="774"/>
      <c r="H172" s="774"/>
      <c r="I172" s="774"/>
      <c r="J172" s="774"/>
      <c r="K172" s="774"/>
      <c r="L172" s="774"/>
      <c r="M172" s="774"/>
      <c r="N172" s="774"/>
      <c r="O172" s="774"/>
      <c r="P172" s="774"/>
      <c r="Q172" s="774"/>
      <c r="R172" s="774"/>
      <c r="S172" s="774"/>
      <c r="T172" s="774"/>
      <c r="U172" s="774"/>
      <c r="V172" s="774"/>
      <c r="W172" s="774"/>
      <c r="X172" s="774"/>
      <c r="Y172" s="774"/>
      <c r="Z172" s="774"/>
      <c r="AA172" s="774"/>
      <c r="AB172" s="774"/>
      <c r="AC172" s="774"/>
      <c r="AD172" s="774"/>
      <c r="AE172" s="774"/>
      <c r="AF172" s="774"/>
      <c r="AG172" s="774"/>
      <c r="AH172" s="774"/>
      <c r="AI172" s="774"/>
      <c r="AJ172" s="774"/>
    </row>
    <row r="173" spans="1:36">
      <c r="A173" s="774"/>
      <c r="B173" s="774"/>
      <c r="C173" s="774"/>
      <c r="D173" s="774"/>
      <c r="E173" s="774"/>
      <c r="F173" s="774"/>
      <c r="G173" s="774"/>
      <c r="H173" s="774"/>
      <c r="I173" s="774"/>
      <c r="J173" s="774"/>
      <c r="K173" s="774"/>
      <c r="L173" s="774"/>
      <c r="M173" s="774"/>
      <c r="N173" s="774"/>
      <c r="O173" s="774"/>
      <c r="P173" s="774"/>
      <c r="Q173" s="774"/>
      <c r="R173" s="774"/>
      <c r="S173" s="774"/>
      <c r="T173" s="774"/>
      <c r="U173" s="774"/>
      <c r="V173" s="774"/>
      <c r="W173" s="774"/>
      <c r="X173" s="774"/>
      <c r="Y173" s="774"/>
      <c r="Z173" s="774"/>
      <c r="AA173" s="774"/>
      <c r="AB173" s="774"/>
      <c r="AC173" s="774"/>
      <c r="AD173" s="774"/>
      <c r="AE173" s="774"/>
      <c r="AF173" s="774"/>
      <c r="AG173" s="774"/>
      <c r="AH173" s="774"/>
      <c r="AI173" s="774"/>
      <c r="AJ173" s="774"/>
    </row>
    <row r="174" spans="1:36">
      <c r="A174" s="772"/>
      <c r="B174" s="774"/>
      <c r="C174" s="772"/>
      <c r="D174" s="772"/>
      <c r="E174" s="772"/>
      <c r="F174" s="772"/>
      <c r="G174" s="772"/>
      <c r="H174" s="772"/>
      <c r="I174" s="772"/>
      <c r="J174" s="772"/>
      <c r="K174" s="772"/>
      <c r="L174" s="772"/>
      <c r="M174" s="772"/>
      <c r="N174" s="772"/>
      <c r="O174" s="772"/>
      <c r="P174" s="772"/>
      <c r="Q174" s="772"/>
      <c r="R174" s="772"/>
      <c r="S174" s="772"/>
      <c r="T174" s="772"/>
      <c r="U174" s="772"/>
      <c r="V174" s="772"/>
      <c r="W174" s="772"/>
      <c r="X174" s="772"/>
      <c r="Y174" s="772"/>
      <c r="Z174" s="772"/>
      <c r="AA174" s="772"/>
      <c r="AB174" s="772"/>
      <c r="AC174" s="772"/>
      <c r="AD174" s="772"/>
      <c r="AE174" s="772"/>
      <c r="AF174" s="772"/>
      <c r="AG174" s="772"/>
      <c r="AH174" s="772"/>
      <c r="AI174" s="772"/>
      <c r="AJ174" s="772"/>
    </row>
    <row r="175" spans="1:36">
      <c r="A175" s="772"/>
      <c r="B175" s="772"/>
      <c r="C175" s="772"/>
      <c r="D175" s="772"/>
      <c r="E175" s="772"/>
      <c r="F175" s="772"/>
      <c r="G175" s="772"/>
      <c r="H175" s="772"/>
      <c r="I175" s="772"/>
      <c r="J175" s="772"/>
      <c r="K175" s="772"/>
      <c r="L175" s="772"/>
      <c r="M175" s="772"/>
      <c r="N175" s="772"/>
      <c r="O175" s="772"/>
      <c r="P175" s="772"/>
      <c r="Q175" s="772"/>
      <c r="R175" s="772"/>
      <c r="S175" s="772"/>
      <c r="T175" s="772"/>
      <c r="U175" s="772"/>
      <c r="V175" s="772"/>
      <c r="W175" s="772"/>
      <c r="X175" s="772"/>
      <c r="Y175" s="772"/>
      <c r="Z175" s="772"/>
      <c r="AA175" s="772"/>
      <c r="AB175" s="772"/>
      <c r="AC175" s="772"/>
      <c r="AD175" s="772"/>
      <c r="AE175" s="772"/>
      <c r="AF175" s="772"/>
      <c r="AG175" s="772"/>
      <c r="AH175" s="772"/>
      <c r="AI175" s="772"/>
      <c r="AJ175" s="772"/>
    </row>
    <row r="176" spans="1:36">
      <c r="B176" s="772"/>
    </row>
  </sheetData>
  <sheetProtection formatCells="0" formatColumns="0" formatRows="0" insertColumns="0" insertRows="0" autoFilter="0"/>
  <mergeCells count="172">
    <mergeCell ref="A9:F9"/>
    <mergeCell ref="G9:AJ9"/>
    <mergeCell ref="A10:F12"/>
    <mergeCell ref="H10:L10"/>
    <mergeCell ref="G11:AJ11"/>
    <mergeCell ref="G12:AJ12"/>
    <mergeCell ref="Y1:AB1"/>
    <mergeCell ref="AC1:AJ1"/>
    <mergeCell ref="B3:AK3"/>
    <mergeCell ref="V4:W4"/>
    <mergeCell ref="A8:F8"/>
    <mergeCell ref="G8:AJ8"/>
    <mergeCell ref="AC15:AJ15"/>
    <mergeCell ref="B20:AK20"/>
    <mergeCell ref="A24:AL24"/>
    <mergeCell ref="A27:O27"/>
    <mergeCell ref="P27:U27"/>
    <mergeCell ref="W27:AB27"/>
    <mergeCell ref="AD27:AI27"/>
    <mergeCell ref="A13:F13"/>
    <mergeCell ref="G13:AJ13"/>
    <mergeCell ref="A14:F14"/>
    <mergeCell ref="G14:AJ14"/>
    <mergeCell ref="A15:F15"/>
    <mergeCell ref="G15:J15"/>
    <mergeCell ref="K15:O15"/>
    <mergeCell ref="P15:S15"/>
    <mergeCell ref="T15:X15"/>
    <mergeCell ref="Y15:AB15"/>
    <mergeCell ref="B28:C28"/>
    <mergeCell ref="D28:E28"/>
    <mergeCell ref="P28:U28"/>
    <mergeCell ref="W28:AB28"/>
    <mergeCell ref="AD28:AI28"/>
    <mergeCell ref="B29:O29"/>
    <mergeCell ref="P29:U29"/>
    <mergeCell ref="W29:AB29"/>
    <mergeCell ref="AD29:AI29"/>
    <mergeCell ref="B30:O30"/>
    <mergeCell ref="P30:U30"/>
    <mergeCell ref="W30:AB30"/>
    <mergeCell ref="AD30:AI30"/>
    <mergeCell ref="B31:B34"/>
    <mergeCell ref="P31:U31"/>
    <mergeCell ref="W31:AB31"/>
    <mergeCell ref="AD31:AI31"/>
    <mergeCell ref="P32:V32"/>
    <mergeCell ref="W32:AB32"/>
    <mergeCell ref="AD32:AI32"/>
    <mergeCell ref="C33:O33"/>
    <mergeCell ref="P33:U33"/>
    <mergeCell ref="W33:AC33"/>
    <mergeCell ref="AD33:AI33"/>
    <mergeCell ref="C34:O34"/>
    <mergeCell ref="P34:U34"/>
    <mergeCell ref="W34:AB34"/>
    <mergeCell ref="AD34:AJ34"/>
    <mergeCell ref="B39:AK39"/>
    <mergeCell ref="K43:M43"/>
    <mergeCell ref="N43:R43"/>
    <mergeCell ref="S43:W43"/>
    <mergeCell ref="X43:AB43"/>
    <mergeCell ref="AC43:AE43"/>
    <mergeCell ref="AF43:AJ43"/>
    <mergeCell ref="B35:O35"/>
    <mergeCell ref="P35:U35"/>
    <mergeCell ref="W35:AB35"/>
    <mergeCell ref="AD35:AI35"/>
    <mergeCell ref="B37:AK37"/>
    <mergeCell ref="B38:AK38"/>
    <mergeCell ref="AL43:AM43"/>
    <mergeCell ref="K44:M44"/>
    <mergeCell ref="N44:Q44"/>
    <mergeCell ref="S44:V44"/>
    <mergeCell ref="X44:AA44"/>
    <mergeCell ref="AC44:AE44"/>
    <mergeCell ref="AF44:AJ45"/>
    <mergeCell ref="K45:M45"/>
    <mergeCell ref="N45:Q45"/>
    <mergeCell ref="S45:V45"/>
    <mergeCell ref="AF46:AI46"/>
    <mergeCell ref="B48:AJ48"/>
    <mergeCell ref="AL49:AM49"/>
    <mergeCell ref="Y50:AE50"/>
    <mergeCell ref="AF50:AH50"/>
    <mergeCell ref="AI50:AJ50"/>
    <mergeCell ref="X45:AA45"/>
    <mergeCell ref="AC45:AE45"/>
    <mergeCell ref="K46:M46"/>
    <mergeCell ref="N46:Q46"/>
    <mergeCell ref="S46:V46"/>
    <mergeCell ref="X46:AA46"/>
    <mergeCell ref="AC46:AE46"/>
    <mergeCell ref="D55:AI55"/>
    <mergeCell ref="G56:AH56"/>
    <mergeCell ref="B60:Y60"/>
    <mergeCell ref="B61:L61"/>
    <mergeCell ref="M61:S61"/>
    <mergeCell ref="Z61:Z63"/>
    <mergeCell ref="AA61:AA63"/>
    <mergeCell ref="AB61:AB66"/>
    <mergeCell ref="F62:L63"/>
    <mergeCell ref="M62:S62"/>
    <mergeCell ref="V62:W62"/>
    <mergeCell ref="M63:O63"/>
    <mergeCell ref="P63:S63"/>
    <mergeCell ref="V63:W63"/>
    <mergeCell ref="AN63:AU64"/>
    <mergeCell ref="B64:L64"/>
    <mergeCell ref="M64:S64"/>
    <mergeCell ref="Z64:Z66"/>
    <mergeCell ref="AA64:AA66"/>
    <mergeCell ref="F65:L66"/>
    <mergeCell ref="M65:S65"/>
    <mergeCell ref="V65:W65"/>
    <mergeCell ref="M66:O66"/>
    <mergeCell ref="P66:S66"/>
    <mergeCell ref="V66:W66"/>
    <mergeCell ref="B67:L67"/>
    <mergeCell ref="M67:N67"/>
    <mergeCell ref="O67:P67"/>
    <mergeCell ref="R67:S67"/>
    <mergeCell ref="U67:V67"/>
    <mergeCell ref="A75:D75"/>
    <mergeCell ref="E75:AK75"/>
    <mergeCell ref="A76:D79"/>
    <mergeCell ref="F76:AK76"/>
    <mergeCell ref="F77:AI77"/>
    <mergeCell ref="F78:AI78"/>
    <mergeCell ref="F79:AI79"/>
    <mergeCell ref="W67:X67"/>
    <mergeCell ref="Y67:Z67"/>
    <mergeCell ref="AB67:AC67"/>
    <mergeCell ref="AG67:AH67"/>
    <mergeCell ref="B70:AJ70"/>
    <mergeCell ref="A73:AK73"/>
    <mergeCell ref="A80:D83"/>
    <mergeCell ref="F80:AJ80"/>
    <mergeCell ref="F81:AI81"/>
    <mergeCell ref="F82:AI82"/>
    <mergeCell ref="F83:AJ83"/>
    <mergeCell ref="A84:D87"/>
    <mergeCell ref="F84:AI84"/>
    <mergeCell ref="F85:AK85"/>
    <mergeCell ref="F86:AI86"/>
    <mergeCell ref="F87:AI87"/>
    <mergeCell ref="A96:D99"/>
    <mergeCell ref="F96:AJ96"/>
    <mergeCell ref="F97:AI97"/>
    <mergeCell ref="F98:AI98"/>
    <mergeCell ref="F99:AI99"/>
    <mergeCell ref="A100:AF100"/>
    <mergeCell ref="A88:D91"/>
    <mergeCell ref="F88:AJ88"/>
    <mergeCell ref="F89:AI89"/>
    <mergeCell ref="F90:AI90"/>
    <mergeCell ref="F91:AJ91"/>
    <mergeCell ref="A92:D95"/>
    <mergeCell ref="F92:AI92"/>
    <mergeCell ref="F93:AK93"/>
    <mergeCell ref="F94:AI94"/>
    <mergeCell ref="F95:AI95"/>
    <mergeCell ref="R112:V112"/>
    <mergeCell ref="W112:AH112"/>
    <mergeCell ref="A103:AK103"/>
    <mergeCell ref="B106:AJ106"/>
    <mergeCell ref="B109:AI109"/>
    <mergeCell ref="E111:F111"/>
    <mergeCell ref="H111:I111"/>
    <mergeCell ref="K111:L111"/>
    <mergeCell ref="R111:V111"/>
    <mergeCell ref="W111:AH111"/>
  </mergeCells>
  <phoneticPr fontId="6"/>
  <conditionalFormatting sqref="W19:AK19">
    <cfRule type="expression" dxfId="23" priority="20">
      <formula>$W$19="×"</formula>
    </cfRule>
  </conditionalFormatting>
  <conditionalFormatting sqref="B19:K19">
    <cfRule type="expression" dxfId="22" priority="18">
      <formula>$B$19="×"</formula>
    </cfRule>
    <cfRule type="expression" dxfId="21" priority="22">
      <formula>$B$18="×"</formula>
    </cfRule>
  </conditionalFormatting>
  <conditionalFormatting sqref="L19:V19 A51:AM57 A50:Y50 AF50:AM50">
    <cfRule type="expression" dxfId="20" priority="21">
      <formula>$L$19="×"</formula>
    </cfRule>
  </conditionalFormatting>
  <conditionalFormatting sqref="A72:AK75 A100:AK100 A76:D99 F76:AK99">
    <cfRule type="expression" dxfId="19" priority="19">
      <formula>AND($B$19="×",$L$19="×")</formula>
    </cfRule>
  </conditionalFormatting>
  <conditionalFormatting sqref="A41:AM43 A49:AM49 A48:B48 AK48:AM48 A47:AM47 A44:M46 AF44:AM46">
    <cfRule type="expression" dxfId="18" priority="17">
      <formula>$L$19="×"</formula>
    </cfRule>
  </conditionalFormatting>
  <conditionalFormatting sqref="A60:AK60 A68:AK69 A67:M67 O67:W67 Y67:AK67 A61:A66 T61:AK66 A70 AK70">
    <cfRule type="expression" dxfId="17" priority="16">
      <formula>$W$19="×"</formula>
    </cfRule>
  </conditionalFormatting>
  <conditionalFormatting sqref="P27:V27">
    <cfRule type="expression" dxfId="16" priority="15">
      <formula>$B$19="×"</formula>
    </cfRule>
  </conditionalFormatting>
  <conditionalFormatting sqref="W27:AC27">
    <cfRule type="expression" dxfId="15" priority="14">
      <formula>$L$19="×"</formula>
    </cfRule>
  </conditionalFormatting>
  <conditionalFormatting sqref="AD27:AJ27">
    <cfRule type="expression" dxfId="14" priority="13">
      <formula>$W$19="×"</formula>
    </cfRule>
  </conditionalFormatting>
  <conditionalFormatting sqref="A100 AG100:AK100">
    <cfRule type="expression" dxfId="13" priority="12">
      <formula>AND($B$18="×",$L$18="×")</formula>
    </cfRule>
  </conditionalFormatting>
  <conditionalFormatting sqref="B61:L66">
    <cfRule type="expression" dxfId="12" priority="11">
      <formula>$W$19="×"</formula>
    </cfRule>
  </conditionalFormatting>
  <conditionalFormatting sqref="B70:AJ70">
    <cfRule type="expression" dxfId="11" priority="10">
      <formula>$W$19="×"</formula>
    </cfRule>
  </conditionalFormatting>
  <conditionalFormatting sqref="E76:E99">
    <cfRule type="expression" dxfId="10" priority="9">
      <formula>AND($B$19="×",$L$19="×")</formula>
    </cfRule>
  </conditionalFormatting>
  <conditionalFormatting sqref="P28:V34">
    <cfRule type="expression" dxfId="9" priority="8">
      <formula>$B$19="×"</formula>
    </cfRule>
  </conditionalFormatting>
  <conditionalFormatting sqref="W28:AC34">
    <cfRule type="expression" dxfId="8" priority="7">
      <formula>$L$19="×"</formula>
    </cfRule>
  </conditionalFormatting>
  <conditionalFormatting sqref="AD28:AJ34 AJ35">
    <cfRule type="expression" dxfId="7" priority="6">
      <formula>$W$19="×"</formula>
    </cfRule>
  </conditionalFormatting>
  <conditionalFormatting sqref="P35:V35">
    <cfRule type="expression" dxfId="6" priority="5">
      <formula>$B$19="×"</formula>
    </cfRule>
  </conditionalFormatting>
  <conditionalFormatting sqref="W35:AC35">
    <cfRule type="expression" dxfId="5" priority="4">
      <formula>$L$19="×"</formula>
    </cfRule>
  </conditionalFormatting>
  <conditionalFormatting sqref="AD35:AI35">
    <cfRule type="expression" dxfId="4" priority="3">
      <formula>$W$19="×"</formula>
    </cfRule>
  </conditionalFormatting>
  <conditionalFormatting sqref="N44:AE46">
    <cfRule type="expression" dxfId="3" priority="2">
      <formula>$L$19="×"</formula>
    </cfRule>
  </conditionalFormatting>
  <conditionalFormatting sqref="M61:S66">
    <cfRule type="expression" dxfId="2" priority="1">
      <formula>$W$19="×"</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dataValidation imeMode="hiragana" allowBlank="1" showInputMessage="1" showErrorMessage="1" sqref="W112"/>
    <dataValidation type="list" allowBlank="1" showInputMessage="1" showErrorMessage="1" sqref="W19 B19 L19">
      <formula1>"○,×"</formula1>
    </dataValidation>
  </dataValidations>
  <printOptions horizontalCentered="1" verticalCentered="1"/>
  <pageMargins left="0.55118110236220474" right="0.55118110236220474" top="0.82677165354330717" bottom="0.23622047244094491" header="0.51181102362204722" footer="0.35433070866141736"/>
  <pageSetup paperSize="8" scale="80" orientation="landscape"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2</xdr:col>
                    <xdr:colOff>9525</xdr:colOff>
                    <xdr:row>51</xdr:row>
                    <xdr:rowOff>161925</xdr:rowOff>
                  </from>
                  <to>
                    <xdr:col>3</xdr:col>
                    <xdr:colOff>38100</xdr:colOff>
                    <xdr:row>53</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2</xdr:col>
                    <xdr:colOff>9525</xdr:colOff>
                    <xdr:row>52</xdr:row>
                    <xdr:rowOff>180975</xdr:rowOff>
                  </from>
                  <to>
                    <xdr:col>3</xdr:col>
                    <xdr:colOff>38100</xdr:colOff>
                    <xdr:row>54</xdr:row>
                    <xdr:rowOff>38100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xdr:col>
                    <xdr:colOff>9525</xdr:colOff>
                    <xdr:row>54</xdr:row>
                    <xdr:rowOff>57150</xdr:rowOff>
                  </from>
                  <to>
                    <xdr:col>3</xdr:col>
                    <xdr:colOff>38100</xdr:colOff>
                    <xdr:row>54</xdr:row>
                    <xdr:rowOff>295275</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xdr:col>
                    <xdr:colOff>9525</xdr:colOff>
                    <xdr:row>54</xdr:row>
                    <xdr:rowOff>314325</xdr:rowOff>
                  </from>
                  <to>
                    <xdr:col>3</xdr:col>
                    <xdr:colOff>38100</xdr:colOff>
                    <xdr:row>56</xdr:row>
                    <xdr:rowOff>19050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28710" r:id="rId41" name="Check Box 38">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28712" r:id="rId43" name="Check Box 40">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28713" r:id="rId44" name="Check Box 41">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28715" r:id="rId46" name="Check Box 43">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28716" r:id="rId47" name="Check Box 44">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28717" r:id="rId48" name="Check Box 45">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28718" r:id="rId49" name="Check Box 46">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28719" r:id="rId50" name="Check Box 47">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28720" r:id="rId51" name="Check Box 48">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28721" r:id="rId52" name="Check Box 49">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28722" r:id="rId53" name="Check Box 50">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28723" r:id="rId54" name="Check Box 51">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28724" r:id="rId55" name="Check Box 52">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28725" r:id="rId56" name="Check Box 53">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28726" r:id="rId57" name="Check Box 54">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28727" r:id="rId58" name="Check Box 55">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28728" r:id="rId59" name="Check Box 56">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28729" r:id="rId60" name="Check Box 57">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BDF2"/>
  </sheetPr>
  <dimension ref="A1:AL33"/>
  <sheetViews>
    <sheetView view="pageBreakPreview" topLeftCell="AC6" zoomScale="55" zoomScaleNormal="120" zoomScaleSheetLayoutView="55" workbookViewId="0">
      <selection sqref="A1:AZ31"/>
    </sheetView>
  </sheetViews>
  <sheetFormatPr defaultColWidth="9" defaultRowHeight="13.5"/>
  <cols>
    <col min="1" max="1" width="3.25" style="107" customWidth="1"/>
    <col min="2" max="4" width="2" style="107" customWidth="1"/>
    <col min="5" max="5" width="1.875" style="107" customWidth="1"/>
    <col min="6" max="9" width="2" style="107" customWidth="1"/>
    <col min="10" max="10" width="2.125" style="107" customWidth="1"/>
    <col min="11" max="11" width="2" style="107" customWidth="1"/>
    <col min="12" max="12" width="2" style="107" hidden="1" customWidth="1"/>
    <col min="13" max="14" width="7.5" style="107" bestFit="1" customWidth="1"/>
    <col min="15" max="15" width="8.75" style="107" customWidth="1"/>
    <col min="16" max="16" width="17" style="107" customWidth="1"/>
    <col min="17" max="17" width="19.5" style="107" customWidth="1"/>
    <col min="18" max="22" width="11.125" style="107" customWidth="1"/>
    <col min="23" max="23" width="10" style="107" customWidth="1"/>
    <col min="24" max="24" width="11.125" style="107" customWidth="1"/>
    <col min="25" max="27" width="11" style="107" customWidth="1"/>
    <col min="28" max="30" width="11.125" style="107" customWidth="1"/>
    <col min="31" max="32" width="10.625" style="886" customWidth="1"/>
    <col min="33" max="33" width="10.625" style="107" customWidth="1"/>
    <col min="34" max="34" width="11.25" style="107" customWidth="1"/>
    <col min="35" max="35" width="11" style="107" customWidth="1"/>
    <col min="36" max="38" width="11.125" style="107" customWidth="1"/>
    <col min="39" max="16384" width="9" style="107"/>
  </cols>
  <sheetData>
    <row r="1" spans="1:38" ht="24" customHeight="1">
      <c r="A1" s="775" t="s">
        <v>470</v>
      </c>
      <c r="B1" s="775"/>
      <c r="C1" s="69"/>
      <c r="D1" s="69"/>
      <c r="E1" s="69"/>
      <c r="F1" s="69"/>
      <c r="G1" s="69"/>
      <c r="H1" s="69"/>
      <c r="I1" s="69" t="s">
        <v>471</v>
      </c>
      <c r="J1" s="69"/>
      <c r="K1" s="69"/>
      <c r="L1" s="69"/>
      <c r="M1" s="69"/>
      <c r="N1" s="69"/>
      <c r="O1" s="69"/>
      <c r="P1" s="69"/>
      <c r="Q1" s="69"/>
      <c r="R1" s="69"/>
      <c r="S1" s="69"/>
      <c r="T1" s="69"/>
      <c r="U1" s="69"/>
      <c r="V1" s="69"/>
      <c r="W1" s="69"/>
      <c r="X1" s="69"/>
      <c r="Y1" s="69"/>
      <c r="Z1" s="69"/>
      <c r="AA1" s="69"/>
      <c r="AB1" s="69"/>
      <c r="AC1" s="69"/>
      <c r="AD1" s="69"/>
      <c r="AE1" s="69"/>
      <c r="AF1" s="69"/>
      <c r="AG1" s="69"/>
      <c r="AH1" s="59"/>
    </row>
    <row r="2" spans="1:38" ht="24" customHeight="1" thickBo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59"/>
    </row>
    <row r="3" spans="1:38" ht="24" customHeight="1" thickBot="1">
      <c r="A3" s="1458" t="s">
        <v>12</v>
      </c>
      <c r="B3" s="1458"/>
      <c r="C3" s="1459"/>
      <c r="D3" s="1460" t="s">
        <v>534</v>
      </c>
      <c r="E3" s="1461"/>
      <c r="F3" s="1461"/>
      <c r="G3" s="1461"/>
      <c r="H3" s="1461"/>
      <c r="I3" s="1461"/>
      <c r="J3" s="1461"/>
      <c r="K3" s="1461"/>
      <c r="L3" s="1461"/>
      <c r="M3" s="1461"/>
      <c r="N3" s="1461"/>
      <c r="O3" s="1461"/>
      <c r="P3" s="1462"/>
      <c r="Q3" s="69"/>
      <c r="R3" s="69"/>
      <c r="S3" s="69"/>
      <c r="T3" s="69"/>
      <c r="U3" s="69"/>
      <c r="V3" s="69"/>
      <c r="W3" s="69"/>
      <c r="X3" s="69"/>
      <c r="Y3" s="69"/>
      <c r="Z3" s="69"/>
      <c r="AA3" s="69"/>
      <c r="AB3" s="69"/>
      <c r="AC3" s="69"/>
      <c r="AD3" s="69"/>
      <c r="AE3" s="69"/>
      <c r="AF3" s="69"/>
      <c r="AG3" s="69"/>
      <c r="AH3" s="59"/>
    </row>
    <row r="4" spans="1:38" ht="24" customHeight="1" thickBot="1">
      <c r="A4" s="523"/>
      <c r="B4" s="523"/>
      <c r="C4" s="523"/>
      <c r="D4" s="521"/>
      <c r="E4" s="521"/>
      <c r="F4" s="521"/>
      <c r="G4" s="521"/>
      <c r="H4" s="521"/>
      <c r="I4" s="521"/>
      <c r="J4" s="521"/>
      <c r="K4" s="521"/>
      <c r="L4" s="521"/>
      <c r="M4" s="521"/>
      <c r="N4" s="521"/>
      <c r="O4" s="521"/>
      <c r="P4" s="69"/>
      <c r="Q4" s="69"/>
      <c r="R4" s="69"/>
      <c r="S4" s="69"/>
      <c r="T4" s="69"/>
      <c r="U4" s="69"/>
      <c r="V4" s="69"/>
      <c r="W4" s="69"/>
      <c r="X4" s="69"/>
      <c r="Y4" s="69"/>
      <c r="Z4" s="69"/>
      <c r="AA4" s="69"/>
      <c r="AB4" s="69"/>
      <c r="AC4" s="776"/>
      <c r="AD4" s="69"/>
      <c r="AE4" s="69"/>
      <c r="AF4" s="69"/>
      <c r="AG4" s="69"/>
      <c r="AH4" s="59"/>
    </row>
    <row r="5" spans="1:38" ht="24" customHeight="1">
      <c r="A5" s="69"/>
      <c r="B5" s="1786"/>
      <c r="C5" s="1787"/>
      <c r="D5" s="1787"/>
      <c r="E5" s="1787"/>
      <c r="F5" s="1787"/>
      <c r="G5" s="1787"/>
      <c r="H5" s="1787"/>
      <c r="I5" s="1787"/>
      <c r="J5" s="1787"/>
      <c r="K5" s="1787"/>
      <c r="L5" s="1787"/>
      <c r="M5" s="1787"/>
      <c r="N5" s="1787"/>
      <c r="O5" s="1787"/>
      <c r="P5" s="1788"/>
      <c r="Q5" s="1792" t="s">
        <v>472</v>
      </c>
      <c r="R5" s="1794" t="s">
        <v>473</v>
      </c>
      <c r="S5" s="1794"/>
      <c r="T5" s="1795"/>
      <c r="U5" s="777"/>
      <c r="V5" s="1796"/>
      <c r="W5" s="1797"/>
      <c r="X5" s="1775" t="s">
        <v>474</v>
      </c>
      <c r="Y5" s="1776" t="s">
        <v>473</v>
      </c>
      <c r="Z5" s="1777"/>
      <c r="AA5" s="1777"/>
      <c r="AB5" s="1778" t="s">
        <v>475</v>
      </c>
      <c r="AC5" s="1779"/>
      <c r="AD5" s="1776"/>
      <c r="AE5" s="1780" t="s">
        <v>476</v>
      </c>
      <c r="AF5" s="778"/>
      <c r="AG5" s="779"/>
      <c r="AH5" s="779"/>
      <c r="AI5" s="69"/>
      <c r="AJ5" s="69"/>
    </row>
    <row r="6" spans="1:38" ht="48" customHeight="1">
      <c r="A6" s="69"/>
      <c r="B6" s="1789"/>
      <c r="C6" s="1790"/>
      <c r="D6" s="1790"/>
      <c r="E6" s="1790"/>
      <c r="F6" s="1790"/>
      <c r="G6" s="1790"/>
      <c r="H6" s="1790"/>
      <c r="I6" s="1790"/>
      <c r="J6" s="1790"/>
      <c r="K6" s="1790"/>
      <c r="L6" s="1790"/>
      <c r="M6" s="1790"/>
      <c r="N6" s="1790"/>
      <c r="O6" s="1790"/>
      <c r="P6" s="1791"/>
      <c r="Q6" s="1793"/>
      <c r="R6" s="780" t="s">
        <v>477</v>
      </c>
      <c r="S6" s="780" t="s">
        <v>478</v>
      </c>
      <c r="T6" s="781" t="s">
        <v>136</v>
      </c>
      <c r="U6" s="782"/>
      <c r="V6" s="1798"/>
      <c r="W6" s="1799"/>
      <c r="X6" s="1739"/>
      <c r="Y6" s="783" t="s">
        <v>477</v>
      </c>
      <c r="Z6" s="783" t="s">
        <v>478</v>
      </c>
      <c r="AA6" s="783" t="s">
        <v>479</v>
      </c>
      <c r="AB6" s="783" t="s">
        <v>477</v>
      </c>
      <c r="AC6" s="783" t="s">
        <v>478</v>
      </c>
      <c r="AD6" s="783" t="s">
        <v>136</v>
      </c>
      <c r="AE6" s="1781"/>
      <c r="AF6" s="784" t="s">
        <v>480</v>
      </c>
      <c r="AG6" s="785"/>
      <c r="AH6" s="785"/>
      <c r="AI6" s="69"/>
      <c r="AJ6" s="69"/>
    </row>
    <row r="7" spans="1:38" ht="26.25" customHeight="1">
      <c r="A7" s="59"/>
      <c r="B7" s="786" t="s">
        <v>481</v>
      </c>
      <c r="C7" s="787"/>
      <c r="D7" s="787"/>
      <c r="E7" s="787"/>
      <c r="F7" s="787"/>
      <c r="G7" s="787"/>
      <c r="H7" s="787"/>
      <c r="I7" s="787"/>
      <c r="J7" s="787"/>
      <c r="K7" s="787"/>
      <c r="L7" s="787"/>
      <c r="M7" s="787"/>
      <c r="N7" s="787"/>
      <c r="O7" s="787"/>
      <c r="P7" s="787"/>
      <c r="Q7" s="788">
        <v>14967720</v>
      </c>
      <c r="R7" s="789">
        <v>2641362.3529411769</v>
      </c>
      <c r="S7" s="790">
        <v>12326357.647058824</v>
      </c>
      <c r="T7" s="791"/>
      <c r="U7" s="792"/>
      <c r="V7" s="1782" t="s">
        <v>482</v>
      </c>
      <c r="W7" s="1783"/>
      <c r="X7" s="793">
        <v>124712404</v>
      </c>
      <c r="Y7" s="794"/>
      <c r="Z7" s="795"/>
      <c r="AA7" s="795"/>
      <c r="AB7" s="795"/>
      <c r="AC7" s="795"/>
      <c r="AD7" s="795"/>
      <c r="AE7" s="796"/>
      <c r="AF7" s="797"/>
      <c r="AG7" s="798"/>
      <c r="AH7" s="798"/>
      <c r="AI7" s="69"/>
      <c r="AJ7" s="69"/>
    </row>
    <row r="8" spans="1:38" ht="26.25" customHeight="1" thickBot="1">
      <c r="A8" s="59"/>
      <c r="B8" s="799" t="s">
        <v>483</v>
      </c>
      <c r="C8" s="800"/>
      <c r="D8" s="800"/>
      <c r="E8" s="800"/>
      <c r="F8" s="800"/>
      <c r="G8" s="800"/>
      <c r="H8" s="800"/>
      <c r="I8" s="800"/>
      <c r="J8" s="800"/>
      <c r="K8" s="800"/>
      <c r="L8" s="800"/>
      <c r="M8" s="800"/>
      <c r="N8" s="800"/>
      <c r="O8" s="800"/>
      <c r="P8" s="800"/>
      <c r="Q8" s="801">
        <v>3100080</v>
      </c>
      <c r="R8" s="802">
        <v>460409</v>
      </c>
      <c r="S8" s="802">
        <v>1933712</v>
      </c>
      <c r="T8" s="803">
        <v>705959</v>
      </c>
      <c r="U8" s="804"/>
      <c r="V8" s="1784" t="s">
        <v>484</v>
      </c>
      <c r="W8" s="1785"/>
      <c r="X8" s="805">
        <v>187370000</v>
      </c>
      <c r="Y8" s="806">
        <v>21775873</v>
      </c>
      <c r="Z8" s="806">
        <v>87968811</v>
      </c>
      <c r="AA8" s="806">
        <v>77625316</v>
      </c>
      <c r="AB8" s="807">
        <v>72</v>
      </c>
      <c r="AC8" s="807">
        <v>336</v>
      </c>
      <c r="AD8" s="808">
        <v>276</v>
      </c>
      <c r="AE8" s="809">
        <v>0</v>
      </c>
      <c r="AF8" s="810">
        <v>0</v>
      </c>
      <c r="AG8" s="811"/>
      <c r="AH8" s="811"/>
      <c r="AI8" s="69"/>
      <c r="AJ8" s="69"/>
    </row>
    <row r="9" spans="1:38" ht="26.25" customHeight="1" thickBot="1">
      <c r="A9" s="69"/>
      <c r="B9" s="1757" t="s">
        <v>485</v>
      </c>
      <c r="C9" s="1758"/>
      <c r="D9" s="1758"/>
      <c r="E9" s="1758"/>
      <c r="F9" s="1758"/>
      <c r="G9" s="1758"/>
      <c r="H9" s="1758"/>
      <c r="I9" s="1758"/>
      <c r="J9" s="1758"/>
      <c r="K9" s="1758"/>
      <c r="L9" s="1758"/>
      <c r="M9" s="1758"/>
      <c r="N9" s="1758"/>
      <c r="O9" s="1758"/>
      <c r="P9" s="1758"/>
      <c r="Q9" s="812">
        <v>2798760</v>
      </c>
      <c r="R9" s="812">
        <v>311822.14285714284</v>
      </c>
      <c r="S9" s="812">
        <v>1467820.7142857143</v>
      </c>
      <c r="T9" s="810">
        <v>1019117.1428571428</v>
      </c>
      <c r="U9" s="813"/>
      <c r="V9" s="1759"/>
      <c r="W9" s="1759"/>
      <c r="X9" s="1759"/>
      <c r="Y9" s="1759"/>
      <c r="Z9" s="1759"/>
      <c r="AA9" s="1759"/>
      <c r="AB9" s="1759"/>
      <c r="AC9" s="1759"/>
      <c r="AD9" s="1759"/>
      <c r="AE9" s="1759"/>
      <c r="AF9" s="1759"/>
      <c r="AG9" s="69"/>
      <c r="AH9" s="69"/>
      <c r="AI9" s="59"/>
    </row>
    <row r="10" spans="1:38" ht="7.5" customHeight="1">
      <c r="A10" s="69"/>
      <c r="B10" s="814"/>
      <c r="C10" s="814"/>
      <c r="D10" s="814"/>
      <c r="E10" s="814"/>
      <c r="F10" s="814"/>
      <c r="G10" s="814"/>
      <c r="H10" s="814"/>
      <c r="I10" s="814"/>
      <c r="J10" s="814"/>
      <c r="K10" s="814"/>
      <c r="L10" s="814"/>
      <c r="M10" s="814"/>
      <c r="N10" s="814"/>
      <c r="O10" s="814"/>
      <c r="P10" s="814"/>
      <c r="Q10" s="811"/>
      <c r="R10" s="811"/>
      <c r="S10" s="811"/>
      <c r="T10" s="811"/>
      <c r="U10" s="813"/>
      <c r="V10" s="815"/>
      <c r="W10" s="815"/>
      <c r="X10" s="815"/>
      <c r="Y10" s="815"/>
      <c r="Z10" s="815"/>
      <c r="AA10" s="815"/>
      <c r="AB10" s="815"/>
      <c r="AC10" s="815"/>
      <c r="AD10" s="815"/>
      <c r="AE10" s="815"/>
      <c r="AF10" s="815"/>
      <c r="AG10" s="69"/>
      <c r="AH10" s="69"/>
      <c r="AI10" s="59"/>
    </row>
    <row r="11" spans="1:38" ht="7.5" customHeight="1">
      <c r="A11" s="816"/>
      <c r="B11" s="816"/>
      <c r="C11" s="816"/>
      <c r="D11" s="816"/>
      <c r="E11" s="816"/>
      <c r="F11" s="816"/>
      <c r="G11" s="816"/>
      <c r="H11" s="816"/>
      <c r="I11" s="816"/>
      <c r="J11" s="816"/>
      <c r="K11" s="816"/>
      <c r="L11" s="816"/>
      <c r="M11" s="816"/>
      <c r="N11" s="816"/>
      <c r="O11" s="816"/>
      <c r="P11" s="817"/>
      <c r="Q11" s="69"/>
      <c r="R11" s="69"/>
      <c r="S11" s="69"/>
      <c r="T11" s="69"/>
      <c r="U11" s="69"/>
      <c r="V11" s="69"/>
      <c r="W11" s="69"/>
      <c r="X11" s="69"/>
      <c r="Y11" s="69"/>
      <c r="Z11" s="69"/>
      <c r="AA11" s="69"/>
      <c r="AB11" s="69"/>
      <c r="AC11" s="69"/>
      <c r="AD11" s="69"/>
      <c r="AE11" s="69"/>
      <c r="AF11" s="69"/>
      <c r="AG11" s="69"/>
      <c r="AH11" s="59"/>
    </row>
    <row r="12" spans="1:38" ht="13.5" customHeight="1">
      <c r="A12" s="1739"/>
      <c r="B12" s="1765" t="s">
        <v>342</v>
      </c>
      <c r="C12" s="1766"/>
      <c r="D12" s="1766"/>
      <c r="E12" s="1766"/>
      <c r="F12" s="1766"/>
      <c r="G12" s="1766"/>
      <c r="H12" s="1766"/>
      <c r="I12" s="1766"/>
      <c r="J12" s="1766"/>
      <c r="K12" s="1767"/>
      <c r="L12" s="818"/>
      <c r="M12" s="1750" t="s">
        <v>486</v>
      </c>
      <c r="N12" s="819"/>
      <c r="O12" s="820"/>
      <c r="P12" s="1767" t="s">
        <v>487</v>
      </c>
      <c r="Q12" s="1771" t="s">
        <v>48</v>
      </c>
      <c r="R12" s="821" t="s">
        <v>481</v>
      </c>
      <c r="S12" s="822"/>
      <c r="T12" s="822"/>
      <c r="U12" s="822"/>
      <c r="V12" s="823"/>
      <c r="W12" s="824" t="s">
        <v>483</v>
      </c>
      <c r="X12" s="825"/>
      <c r="Y12" s="825"/>
      <c r="Z12" s="825"/>
      <c r="AA12" s="825"/>
      <c r="AB12" s="825"/>
      <c r="AC12" s="825"/>
      <c r="AD12" s="825"/>
      <c r="AE12" s="825"/>
      <c r="AF12" s="825"/>
      <c r="AG12" s="825"/>
      <c r="AH12" s="826"/>
      <c r="AI12" s="827" t="s">
        <v>488</v>
      </c>
      <c r="AJ12" s="828"/>
      <c r="AK12" s="828"/>
      <c r="AL12" s="829"/>
    </row>
    <row r="13" spans="1:38" ht="13.5" customHeight="1">
      <c r="A13" s="1740"/>
      <c r="B13" s="1768"/>
      <c r="C13" s="1769"/>
      <c r="D13" s="1769"/>
      <c r="E13" s="1769"/>
      <c r="F13" s="1769"/>
      <c r="G13" s="1769"/>
      <c r="H13" s="1769"/>
      <c r="I13" s="1769"/>
      <c r="J13" s="1769"/>
      <c r="K13" s="1770"/>
      <c r="L13" s="830"/>
      <c r="M13" s="1751"/>
      <c r="N13" s="1773" t="s">
        <v>46</v>
      </c>
      <c r="O13" s="1774"/>
      <c r="P13" s="1770"/>
      <c r="Q13" s="1772"/>
      <c r="R13" s="1748" t="s">
        <v>489</v>
      </c>
      <c r="S13" s="1750" t="s">
        <v>472</v>
      </c>
      <c r="T13" s="831"/>
      <c r="U13" s="832"/>
      <c r="V13" s="1748" t="s">
        <v>474</v>
      </c>
      <c r="W13" s="1748" t="s">
        <v>490</v>
      </c>
      <c r="X13" s="1750" t="s">
        <v>472</v>
      </c>
      <c r="Y13" s="833"/>
      <c r="Z13" s="833"/>
      <c r="AA13" s="834"/>
      <c r="AB13" s="1743" t="s">
        <v>491</v>
      </c>
      <c r="AC13" s="1752"/>
      <c r="AD13" s="1741"/>
      <c r="AE13" s="1743" t="s">
        <v>492</v>
      </c>
      <c r="AF13" s="1752"/>
      <c r="AG13" s="1741"/>
      <c r="AH13" s="1739" t="s">
        <v>493</v>
      </c>
      <c r="AI13" s="1743" t="s">
        <v>494</v>
      </c>
      <c r="AJ13" s="833"/>
      <c r="AK13" s="833"/>
      <c r="AL13" s="834"/>
    </row>
    <row r="14" spans="1:38" ht="13.5" customHeight="1">
      <c r="A14" s="1740"/>
      <c r="B14" s="1768"/>
      <c r="C14" s="1769"/>
      <c r="D14" s="1769"/>
      <c r="E14" s="1769"/>
      <c r="F14" s="1769"/>
      <c r="G14" s="1769"/>
      <c r="H14" s="1769"/>
      <c r="I14" s="1769"/>
      <c r="J14" s="1769"/>
      <c r="K14" s="1770"/>
      <c r="L14" s="830"/>
      <c r="M14" s="1751"/>
      <c r="N14" s="835"/>
      <c r="O14" s="836"/>
      <c r="P14" s="1770"/>
      <c r="Q14" s="1772"/>
      <c r="R14" s="1749"/>
      <c r="S14" s="1749"/>
      <c r="T14" s="1760" t="s">
        <v>495</v>
      </c>
      <c r="U14" s="1761"/>
      <c r="V14" s="1749"/>
      <c r="W14" s="1749"/>
      <c r="X14" s="1751"/>
      <c r="Y14" s="1762" t="s">
        <v>496</v>
      </c>
      <c r="Z14" s="1763"/>
      <c r="AA14" s="1764"/>
      <c r="AB14" s="1753"/>
      <c r="AC14" s="1754"/>
      <c r="AD14" s="1755"/>
      <c r="AE14" s="1753"/>
      <c r="AF14" s="1754"/>
      <c r="AG14" s="1755"/>
      <c r="AH14" s="1740"/>
      <c r="AI14" s="1744"/>
      <c r="AJ14" s="1745" t="s">
        <v>496</v>
      </c>
      <c r="AK14" s="1746"/>
      <c r="AL14" s="1747"/>
    </row>
    <row r="15" spans="1:38" ht="18.75" customHeight="1">
      <c r="A15" s="1740"/>
      <c r="B15" s="1768"/>
      <c r="C15" s="1769"/>
      <c r="D15" s="1769"/>
      <c r="E15" s="1769"/>
      <c r="F15" s="1769"/>
      <c r="G15" s="1769"/>
      <c r="H15" s="1769"/>
      <c r="I15" s="1769"/>
      <c r="J15" s="1769"/>
      <c r="K15" s="1770"/>
      <c r="L15" s="830"/>
      <c r="M15" s="1751"/>
      <c r="N15" s="837" t="s">
        <v>51</v>
      </c>
      <c r="O15" s="838" t="s">
        <v>52</v>
      </c>
      <c r="P15" s="1770"/>
      <c r="Q15" s="1772"/>
      <c r="R15" s="1749"/>
      <c r="S15" s="1749"/>
      <c r="T15" s="1743" t="s">
        <v>497</v>
      </c>
      <c r="U15" s="1739" t="s">
        <v>498</v>
      </c>
      <c r="V15" s="1749"/>
      <c r="W15" s="1749"/>
      <c r="X15" s="1749"/>
      <c r="Y15" s="1743" t="s">
        <v>497</v>
      </c>
      <c r="Z15" s="1739" t="s">
        <v>498</v>
      </c>
      <c r="AA15" s="1741" t="s">
        <v>479</v>
      </c>
      <c r="AB15" s="1743" t="s">
        <v>497</v>
      </c>
      <c r="AC15" s="1739" t="s">
        <v>498</v>
      </c>
      <c r="AD15" s="1741" t="s">
        <v>479</v>
      </c>
      <c r="AE15" s="1743" t="s">
        <v>497</v>
      </c>
      <c r="AF15" s="1739" t="s">
        <v>498</v>
      </c>
      <c r="AG15" s="1741" t="s">
        <v>479</v>
      </c>
      <c r="AH15" s="1740"/>
      <c r="AI15" s="1740"/>
      <c r="AJ15" s="1743" t="s">
        <v>497</v>
      </c>
      <c r="AK15" s="1739" t="s">
        <v>498</v>
      </c>
      <c r="AL15" s="1741" t="s">
        <v>479</v>
      </c>
    </row>
    <row r="16" spans="1:38" ht="18.75" customHeight="1">
      <c r="A16" s="839"/>
      <c r="B16" s="1768"/>
      <c r="C16" s="1769"/>
      <c r="D16" s="1769"/>
      <c r="E16" s="1769"/>
      <c r="F16" s="1769"/>
      <c r="G16" s="1769"/>
      <c r="H16" s="1769"/>
      <c r="I16" s="1769"/>
      <c r="J16" s="1769"/>
      <c r="K16" s="1770"/>
      <c r="L16" s="840"/>
      <c r="M16" s="1751"/>
      <c r="N16" s="841"/>
      <c r="O16" s="838"/>
      <c r="P16" s="1770"/>
      <c r="Q16" s="1772"/>
      <c r="R16" s="1749"/>
      <c r="S16" s="1749"/>
      <c r="T16" s="1744"/>
      <c r="U16" s="1740"/>
      <c r="V16" s="1749"/>
      <c r="W16" s="1749"/>
      <c r="X16" s="1749"/>
      <c r="Y16" s="1744"/>
      <c r="Z16" s="1740"/>
      <c r="AA16" s="1742"/>
      <c r="AB16" s="1744"/>
      <c r="AC16" s="1740"/>
      <c r="AD16" s="1742"/>
      <c r="AE16" s="1744"/>
      <c r="AF16" s="1740"/>
      <c r="AG16" s="1742"/>
      <c r="AH16" s="1740"/>
      <c r="AI16" s="1740"/>
      <c r="AJ16" s="1744"/>
      <c r="AK16" s="1740"/>
      <c r="AL16" s="1742"/>
    </row>
    <row r="17" spans="1:38" ht="11.25" customHeight="1">
      <c r="A17" s="842"/>
      <c r="B17" s="843"/>
      <c r="C17" s="844"/>
      <c r="D17" s="844"/>
      <c r="E17" s="844"/>
      <c r="F17" s="844"/>
      <c r="G17" s="844"/>
      <c r="H17" s="844"/>
      <c r="I17" s="844"/>
      <c r="J17" s="844"/>
      <c r="K17" s="845"/>
      <c r="L17" s="846"/>
      <c r="M17" s="847"/>
      <c r="N17" s="848"/>
      <c r="O17" s="849"/>
      <c r="P17" s="849"/>
      <c r="Q17" s="848"/>
      <c r="R17" s="850"/>
      <c r="S17" s="851"/>
      <c r="T17" s="852"/>
      <c r="U17" s="852"/>
      <c r="V17" s="852"/>
      <c r="W17" s="851"/>
      <c r="X17" s="851"/>
      <c r="Y17" s="853"/>
      <c r="Z17" s="842"/>
      <c r="AA17" s="854"/>
      <c r="AB17" s="853"/>
      <c r="AC17" s="842"/>
      <c r="AD17" s="854"/>
      <c r="AE17" s="853"/>
      <c r="AF17" s="842"/>
      <c r="AG17" s="854"/>
      <c r="AH17" s="1756"/>
      <c r="AI17" s="851"/>
      <c r="AJ17" s="853"/>
      <c r="AK17" s="842"/>
      <c r="AL17" s="854"/>
    </row>
    <row r="18" spans="1:38" s="875" customFormat="1" ht="45" customHeight="1">
      <c r="A18" s="855" t="s">
        <v>499</v>
      </c>
      <c r="B18" s="421">
        <v>4</v>
      </c>
      <c r="C18" s="856">
        <v>7</v>
      </c>
      <c r="D18" s="857">
        <v>9</v>
      </c>
      <c r="E18" s="858">
        <v>0</v>
      </c>
      <c r="F18" s="858">
        <v>4</v>
      </c>
      <c r="G18" s="858">
        <v>0</v>
      </c>
      <c r="H18" s="858">
        <v>0</v>
      </c>
      <c r="I18" s="858">
        <v>9</v>
      </c>
      <c r="J18" s="858">
        <v>9</v>
      </c>
      <c r="K18" s="859">
        <v>9</v>
      </c>
      <c r="L18" s="860" t="s">
        <v>500</v>
      </c>
      <c r="M18" s="861" t="s">
        <v>533</v>
      </c>
      <c r="N18" s="862" t="s">
        <v>543</v>
      </c>
      <c r="O18" s="862" t="s">
        <v>533</v>
      </c>
      <c r="P18" s="863" t="s">
        <v>544</v>
      </c>
      <c r="Q18" s="863" t="s">
        <v>54</v>
      </c>
      <c r="R18" s="864" t="s">
        <v>354</v>
      </c>
      <c r="S18" s="865">
        <v>6120000</v>
      </c>
      <c r="T18" s="866">
        <v>1080000</v>
      </c>
      <c r="U18" s="866">
        <v>5040000</v>
      </c>
      <c r="V18" s="866">
        <v>49174672</v>
      </c>
      <c r="W18" s="867" t="s">
        <v>501</v>
      </c>
      <c r="X18" s="868">
        <v>900000</v>
      </c>
      <c r="Y18" s="869">
        <v>133664</v>
      </c>
      <c r="Z18" s="869">
        <v>561386</v>
      </c>
      <c r="AA18" s="869">
        <v>204950</v>
      </c>
      <c r="AB18" s="869">
        <v>6970672</v>
      </c>
      <c r="AC18" s="869">
        <v>36084000</v>
      </c>
      <c r="AD18" s="869">
        <v>3168688</v>
      </c>
      <c r="AE18" s="870">
        <v>24</v>
      </c>
      <c r="AF18" s="870">
        <v>144</v>
      </c>
      <c r="AG18" s="871">
        <v>72</v>
      </c>
      <c r="AH18" s="872">
        <v>0</v>
      </c>
      <c r="AI18" s="873">
        <v>510000</v>
      </c>
      <c r="AJ18" s="874">
        <v>51000</v>
      </c>
      <c r="AK18" s="874">
        <v>306000</v>
      </c>
      <c r="AL18" s="874">
        <v>153000</v>
      </c>
    </row>
    <row r="19" spans="1:38" ht="45" customHeight="1">
      <c r="A19" s="876">
        <v>2</v>
      </c>
      <c r="B19" s="421">
        <v>4</v>
      </c>
      <c r="C19" s="856">
        <v>7</v>
      </c>
      <c r="D19" s="857">
        <v>9</v>
      </c>
      <c r="E19" s="858">
        <v>0</v>
      </c>
      <c r="F19" s="858">
        <v>4</v>
      </c>
      <c r="G19" s="858">
        <v>0</v>
      </c>
      <c r="H19" s="858">
        <v>0</v>
      </c>
      <c r="I19" s="858">
        <v>8</v>
      </c>
      <c r="J19" s="858">
        <v>8</v>
      </c>
      <c r="K19" s="859">
        <v>8</v>
      </c>
      <c r="L19" s="860" t="s">
        <v>502</v>
      </c>
      <c r="M19" s="861" t="s">
        <v>533</v>
      </c>
      <c r="N19" s="862" t="s">
        <v>543</v>
      </c>
      <c r="O19" s="862" t="s">
        <v>533</v>
      </c>
      <c r="P19" s="863" t="s">
        <v>545</v>
      </c>
      <c r="Q19" s="863" t="s">
        <v>55</v>
      </c>
      <c r="R19" s="864" t="s">
        <v>354</v>
      </c>
      <c r="S19" s="865">
        <v>2832000</v>
      </c>
      <c r="T19" s="866">
        <v>499764.70588235295</v>
      </c>
      <c r="U19" s="866">
        <v>2332235.2941176472</v>
      </c>
      <c r="V19" s="866">
        <v>17597571</v>
      </c>
      <c r="W19" s="867" t="s">
        <v>501</v>
      </c>
      <c r="X19" s="868">
        <v>576000</v>
      </c>
      <c r="Y19" s="869">
        <v>85545</v>
      </c>
      <c r="Z19" s="869">
        <v>359287</v>
      </c>
      <c r="AA19" s="869">
        <v>131168</v>
      </c>
      <c r="AB19" s="869">
        <v>3835580</v>
      </c>
      <c r="AC19" s="869">
        <v>10922911</v>
      </c>
      <c r="AD19" s="869">
        <v>20364789</v>
      </c>
      <c r="AE19" s="870">
        <v>12</v>
      </c>
      <c r="AF19" s="870">
        <v>36</v>
      </c>
      <c r="AG19" s="871">
        <v>48</v>
      </c>
      <c r="AH19" s="872">
        <v>0</v>
      </c>
      <c r="AI19" s="873">
        <v>264000</v>
      </c>
      <c r="AJ19" s="874">
        <v>26400</v>
      </c>
      <c r="AK19" s="874">
        <v>158400</v>
      </c>
      <c r="AL19" s="874">
        <v>79200</v>
      </c>
    </row>
    <row r="20" spans="1:38" ht="45" customHeight="1">
      <c r="A20" s="876">
        <v>3</v>
      </c>
      <c r="B20" s="421">
        <v>4</v>
      </c>
      <c r="C20" s="856">
        <v>7</v>
      </c>
      <c r="D20" s="857">
        <v>9</v>
      </c>
      <c r="E20" s="858">
        <v>0</v>
      </c>
      <c r="F20" s="858">
        <v>4</v>
      </c>
      <c r="G20" s="858">
        <v>0</v>
      </c>
      <c r="H20" s="858">
        <v>0</v>
      </c>
      <c r="I20" s="858">
        <v>8</v>
      </c>
      <c r="J20" s="858">
        <v>8</v>
      </c>
      <c r="K20" s="859">
        <v>8</v>
      </c>
      <c r="L20" s="860" t="s">
        <v>503</v>
      </c>
      <c r="M20" s="861" t="s">
        <v>533</v>
      </c>
      <c r="N20" s="862" t="s">
        <v>543</v>
      </c>
      <c r="O20" s="862" t="s">
        <v>533</v>
      </c>
      <c r="P20" s="863" t="s">
        <v>545</v>
      </c>
      <c r="Q20" s="863" t="s">
        <v>546</v>
      </c>
      <c r="R20" s="864" t="s">
        <v>354</v>
      </c>
      <c r="S20" s="865">
        <v>7080</v>
      </c>
      <c r="T20" s="866">
        <v>1249.4117647058824</v>
      </c>
      <c r="U20" s="866">
        <v>5830.5882352941171</v>
      </c>
      <c r="V20" s="866" t="s">
        <v>572</v>
      </c>
      <c r="W20" s="867" t="s">
        <v>501</v>
      </c>
      <c r="X20" s="868">
        <v>1440</v>
      </c>
      <c r="Y20" s="869">
        <v>214</v>
      </c>
      <c r="Z20" s="869">
        <v>898</v>
      </c>
      <c r="AA20" s="869">
        <v>328</v>
      </c>
      <c r="AB20" s="869" t="s">
        <v>572</v>
      </c>
      <c r="AC20" s="869" t="s">
        <v>572</v>
      </c>
      <c r="AD20" s="869" t="s">
        <v>572</v>
      </c>
      <c r="AE20" s="877" t="s">
        <v>572</v>
      </c>
      <c r="AF20" s="870" t="s">
        <v>572</v>
      </c>
      <c r="AG20" s="871" t="s">
        <v>572</v>
      </c>
      <c r="AH20" s="872">
        <v>0</v>
      </c>
      <c r="AI20" s="873">
        <v>660</v>
      </c>
      <c r="AJ20" s="874">
        <v>66</v>
      </c>
      <c r="AK20" s="874">
        <v>396</v>
      </c>
      <c r="AL20" s="874">
        <v>198</v>
      </c>
    </row>
    <row r="21" spans="1:38" ht="45" customHeight="1">
      <c r="A21" s="876">
        <v>4</v>
      </c>
      <c r="B21" s="421">
        <v>4</v>
      </c>
      <c r="C21" s="856">
        <v>7</v>
      </c>
      <c r="D21" s="857">
        <v>7</v>
      </c>
      <c r="E21" s="858">
        <v>0</v>
      </c>
      <c r="F21" s="858">
        <v>3</v>
      </c>
      <c r="G21" s="858">
        <v>0</v>
      </c>
      <c r="H21" s="858">
        <v>0</v>
      </c>
      <c r="I21" s="858">
        <v>6</v>
      </c>
      <c r="J21" s="858">
        <v>6</v>
      </c>
      <c r="K21" s="859">
        <v>6</v>
      </c>
      <c r="L21" s="860" t="s">
        <v>504</v>
      </c>
      <c r="M21" s="861" t="s">
        <v>543</v>
      </c>
      <c r="N21" s="862" t="s">
        <v>543</v>
      </c>
      <c r="O21" s="862" t="s">
        <v>547</v>
      </c>
      <c r="P21" s="863" t="s">
        <v>548</v>
      </c>
      <c r="Q21" s="863" t="s">
        <v>58</v>
      </c>
      <c r="R21" s="864" t="s">
        <v>359</v>
      </c>
      <c r="S21" s="865">
        <v>2400000</v>
      </c>
      <c r="T21" s="866">
        <v>423529.4117647059</v>
      </c>
      <c r="U21" s="866">
        <v>1976470.588235294</v>
      </c>
      <c r="V21" s="866">
        <v>22779726</v>
      </c>
      <c r="W21" s="867" t="s">
        <v>505</v>
      </c>
      <c r="X21" s="868">
        <v>1008000</v>
      </c>
      <c r="Y21" s="869">
        <v>149703</v>
      </c>
      <c r="Z21" s="869">
        <v>628752</v>
      </c>
      <c r="AA21" s="869">
        <v>229545</v>
      </c>
      <c r="AB21" s="869">
        <v>3933953</v>
      </c>
      <c r="AC21" s="869">
        <v>16433773</v>
      </c>
      <c r="AD21" s="869">
        <v>13809234</v>
      </c>
      <c r="AE21" s="870">
        <v>12</v>
      </c>
      <c r="AF21" s="870">
        <v>60</v>
      </c>
      <c r="AG21" s="871">
        <v>12</v>
      </c>
      <c r="AH21" s="872">
        <v>0</v>
      </c>
      <c r="AI21" s="873">
        <v>288000</v>
      </c>
      <c r="AJ21" s="874">
        <v>28800</v>
      </c>
      <c r="AK21" s="874">
        <v>172800</v>
      </c>
      <c r="AL21" s="874">
        <v>86400</v>
      </c>
    </row>
    <row r="22" spans="1:38" ht="45" customHeight="1">
      <c r="A22" s="876">
        <v>5</v>
      </c>
      <c r="B22" s="421">
        <v>4</v>
      </c>
      <c r="C22" s="856">
        <v>7</v>
      </c>
      <c r="D22" s="857">
        <v>7</v>
      </c>
      <c r="E22" s="858">
        <v>0</v>
      </c>
      <c r="F22" s="858">
        <v>3</v>
      </c>
      <c r="G22" s="858">
        <v>0</v>
      </c>
      <c r="H22" s="858">
        <v>0</v>
      </c>
      <c r="I22" s="858">
        <v>6</v>
      </c>
      <c r="J22" s="858">
        <v>6</v>
      </c>
      <c r="K22" s="859">
        <v>6</v>
      </c>
      <c r="L22" s="860" t="s">
        <v>506</v>
      </c>
      <c r="M22" s="861" t="s">
        <v>547</v>
      </c>
      <c r="N22" s="862" t="s">
        <v>543</v>
      </c>
      <c r="O22" s="862" t="s">
        <v>547</v>
      </c>
      <c r="P22" s="863" t="s">
        <v>548</v>
      </c>
      <c r="Q22" s="863" t="s">
        <v>549</v>
      </c>
      <c r="R22" s="864" t="s">
        <v>359</v>
      </c>
      <c r="S22" s="865">
        <v>12000</v>
      </c>
      <c r="T22" s="866">
        <v>2117.6470588235293</v>
      </c>
      <c r="U22" s="866">
        <v>9882.3529411764703</v>
      </c>
      <c r="V22" s="866" t="s">
        <v>573</v>
      </c>
      <c r="W22" s="867" t="s">
        <v>505</v>
      </c>
      <c r="X22" s="868">
        <v>5040</v>
      </c>
      <c r="Y22" s="869">
        <v>748</v>
      </c>
      <c r="Z22" s="869">
        <v>3144</v>
      </c>
      <c r="AA22" s="869">
        <v>1148</v>
      </c>
      <c r="AB22" s="869" t="s">
        <v>573</v>
      </c>
      <c r="AC22" s="869" t="s">
        <v>573</v>
      </c>
      <c r="AD22" s="869" t="s">
        <v>573</v>
      </c>
      <c r="AE22" s="877" t="s">
        <v>573</v>
      </c>
      <c r="AF22" s="870" t="s">
        <v>573</v>
      </c>
      <c r="AG22" s="871" t="s">
        <v>573</v>
      </c>
      <c r="AH22" s="872">
        <v>0</v>
      </c>
      <c r="AI22" s="873">
        <v>1440</v>
      </c>
      <c r="AJ22" s="874">
        <v>144</v>
      </c>
      <c r="AK22" s="874">
        <v>864</v>
      </c>
      <c r="AL22" s="874">
        <v>432</v>
      </c>
    </row>
    <row r="23" spans="1:38" ht="45" customHeight="1">
      <c r="A23" s="876">
        <v>6</v>
      </c>
      <c r="B23" s="421">
        <v>4</v>
      </c>
      <c r="C23" s="856">
        <v>7</v>
      </c>
      <c r="D23" s="857">
        <v>7</v>
      </c>
      <c r="E23" s="858">
        <v>0</v>
      </c>
      <c r="F23" s="858">
        <v>3</v>
      </c>
      <c r="G23" s="858">
        <v>0</v>
      </c>
      <c r="H23" s="858">
        <v>0</v>
      </c>
      <c r="I23" s="858">
        <v>6</v>
      </c>
      <c r="J23" s="858">
        <v>6</v>
      </c>
      <c r="K23" s="859">
        <v>6</v>
      </c>
      <c r="L23" s="860" t="s">
        <v>507</v>
      </c>
      <c r="M23" s="861" t="s">
        <v>533</v>
      </c>
      <c r="N23" s="862" t="s">
        <v>543</v>
      </c>
      <c r="O23" s="862" t="s">
        <v>547</v>
      </c>
      <c r="P23" s="863" t="s">
        <v>548</v>
      </c>
      <c r="Q23" s="863" t="s">
        <v>549</v>
      </c>
      <c r="R23" s="864" t="s">
        <v>359</v>
      </c>
      <c r="S23" s="865" t="s">
        <v>574</v>
      </c>
      <c r="T23" s="865" t="s">
        <v>574</v>
      </c>
      <c r="U23" s="866" t="s">
        <v>574</v>
      </c>
      <c r="V23" s="866" t="s">
        <v>573</v>
      </c>
      <c r="W23" s="867" t="s">
        <v>505</v>
      </c>
      <c r="X23" s="868" t="s">
        <v>574</v>
      </c>
      <c r="Y23" s="869" t="s">
        <v>574</v>
      </c>
      <c r="Z23" s="869" t="s">
        <v>574</v>
      </c>
      <c r="AA23" s="869" t="s">
        <v>574</v>
      </c>
      <c r="AB23" s="869" t="s">
        <v>573</v>
      </c>
      <c r="AC23" s="869" t="s">
        <v>573</v>
      </c>
      <c r="AD23" s="869" t="s">
        <v>573</v>
      </c>
      <c r="AE23" s="877" t="s">
        <v>573</v>
      </c>
      <c r="AF23" s="870" t="s">
        <v>573</v>
      </c>
      <c r="AG23" s="871" t="s">
        <v>573</v>
      </c>
      <c r="AH23" s="872">
        <v>0</v>
      </c>
      <c r="AI23" s="873" t="s">
        <v>574</v>
      </c>
      <c r="AJ23" s="874" t="s">
        <v>574</v>
      </c>
      <c r="AK23" s="874" t="s">
        <v>574</v>
      </c>
      <c r="AL23" s="874" t="s">
        <v>574</v>
      </c>
    </row>
    <row r="24" spans="1:38" ht="45" customHeight="1">
      <c r="A24" s="876">
        <v>7</v>
      </c>
      <c r="B24" s="421">
        <v>4</v>
      </c>
      <c r="C24" s="856">
        <v>7</v>
      </c>
      <c r="D24" s="857">
        <v>7</v>
      </c>
      <c r="E24" s="858">
        <v>0</v>
      </c>
      <c r="F24" s="858">
        <v>4</v>
      </c>
      <c r="G24" s="858">
        <v>0</v>
      </c>
      <c r="H24" s="858">
        <v>0</v>
      </c>
      <c r="I24" s="858">
        <v>7</v>
      </c>
      <c r="J24" s="858">
        <v>7</v>
      </c>
      <c r="K24" s="859">
        <v>7</v>
      </c>
      <c r="L24" s="860" t="s">
        <v>508</v>
      </c>
      <c r="M24" s="861" t="s">
        <v>543</v>
      </c>
      <c r="N24" s="862" t="s">
        <v>543</v>
      </c>
      <c r="O24" s="862" t="s">
        <v>533</v>
      </c>
      <c r="P24" s="863" t="s">
        <v>550</v>
      </c>
      <c r="Q24" s="863" t="s">
        <v>61</v>
      </c>
      <c r="R24" s="864" t="s">
        <v>354</v>
      </c>
      <c r="S24" s="865">
        <v>3540000</v>
      </c>
      <c r="T24" s="866">
        <v>624705.8823529412</v>
      </c>
      <c r="U24" s="866">
        <v>2915294.1176470588</v>
      </c>
      <c r="V24" s="866">
        <v>35160435</v>
      </c>
      <c r="W24" s="867" t="s">
        <v>505</v>
      </c>
      <c r="X24" s="868">
        <v>600000</v>
      </c>
      <c r="Y24" s="869">
        <v>89109</v>
      </c>
      <c r="Z24" s="869">
        <v>374257</v>
      </c>
      <c r="AA24" s="869">
        <v>136634</v>
      </c>
      <c r="AB24" s="869">
        <v>6820279.3529412001</v>
      </c>
      <c r="AC24" s="869">
        <v>23724597.6470588</v>
      </c>
      <c r="AD24" s="869">
        <v>39619631</v>
      </c>
      <c r="AE24" s="870">
        <v>24</v>
      </c>
      <c r="AF24" s="870">
        <v>96</v>
      </c>
      <c r="AG24" s="871">
        <v>144</v>
      </c>
      <c r="AH24" s="872">
        <v>0</v>
      </c>
      <c r="AI24" s="873">
        <v>330000</v>
      </c>
      <c r="AJ24" s="874">
        <v>33000</v>
      </c>
      <c r="AK24" s="874">
        <v>198000</v>
      </c>
      <c r="AL24" s="874">
        <v>99000</v>
      </c>
    </row>
    <row r="25" spans="1:38" ht="45" customHeight="1">
      <c r="A25" s="876">
        <v>8</v>
      </c>
      <c r="B25" s="421">
        <v>4</v>
      </c>
      <c r="C25" s="856">
        <v>7</v>
      </c>
      <c r="D25" s="857">
        <v>7</v>
      </c>
      <c r="E25" s="858">
        <v>0</v>
      </c>
      <c r="F25" s="858">
        <v>4</v>
      </c>
      <c r="G25" s="858">
        <v>0</v>
      </c>
      <c r="H25" s="858">
        <v>0</v>
      </c>
      <c r="I25" s="858">
        <v>7</v>
      </c>
      <c r="J25" s="858">
        <v>7</v>
      </c>
      <c r="K25" s="859">
        <v>7</v>
      </c>
      <c r="L25" s="860" t="s">
        <v>509</v>
      </c>
      <c r="M25" s="861" t="s">
        <v>533</v>
      </c>
      <c r="N25" s="862" t="s">
        <v>543</v>
      </c>
      <c r="O25" s="862" t="s">
        <v>533</v>
      </c>
      <c r="P25" s="863" t="s">
        <v>550</v>
      </c>
      <c r="Q25" s="863" t="s">
        <v>546</v>
      </c>
      <c r="R25" s="864" t="s">
        <v>354</v>
      </c>
      <c r="S25" s="865">
        <v>56640</v>
      </c>
      <c r="T25" s="866">
        <v>9995.2941176470595</v>
      </c>
      <c r="U25" s="866">
        <v>46644.705882352937</v>
      </c>
      <c r="V25" s="866" t="s">
        <v>575</v>
      </c>
      <c r="W25" s="867" t="s">
        <v>505</v>
      </c>
      <c r="X25" s="868">
        <v>9600</v>
      </c>
      <c r="Y25" s="869">
        <v>1426</v>
      </c>
      <c r="Z25" s="869">
        <v>5988</v>
      </c>
      <c r="AA25" s="869">
        <v>2186</v>
      </c>
      <c r="AB25" s="869" t="s">
        <v>575</v>
      </c>
      <c r="AC25" s="869" t="s">
        <v>575</v>
      </c>
      <c r="AD25" s="869" t="s">
        <v>575</v>
      </c>
      <c r="AE25" s="877" t="s">
        <v>575</v>
      </c>
      <c r="AF25" s="870" t="s">
        <v>575</v>
      </c>
      <c r="AG25" s="871" t="s">
        <v>575</v>
      </c>
      <c r="AH25" s="872">
        <v>0</v>
      </c>
      <c r="AI25" s="873">
        <v>5280</v>
      </c>
      <c r="AJ25" s="874">
        <v>528</v>
      </c>
      <c r="AK25" s="874">
        <v>3168</v>
      </c>
      <c r="AL25" s="874">
        <v>1584</v>
      </c>
    </row>
    <row r="26" spans="1:38" ht="45" customHeight="1">
      <c r="A26" s="876">
        <v>9</v>
      </c>
      <c r="B26" s="421">
        <v>4</v>
      </c>
      <c r="C26" s="856">
        <v>7</v>
      </c>
      <c r="D26" s="857">
        <v>7</v>
      </c>
      <c r="E26" s="858">
        <v>0</v>
      </c>
      <c r="F26" s="858">
        <v>4</v>
      </c>
      <c r="G26" s="858">
        <v>0</v>
      </c>
      <c r="H26" s="858">
        <v>0</v>
      </c>
      <c r="I26" s="858">
        <v>7</v>
      </c>
      <c r="J26" s="858">
        <v>7</v>
      </c>
      <c r="K26" s="859">
        <v>7</v>
      </c>
      <c r="L26" s="860" t="s">
        <v>510</v>
      </c>
      <c r="M26" s="861" t="s">
        <v>547</v>
      </c>
      <c r="N26" s="862" t="s">
        <v>543</v>
      </c>
      <c r="O26" s="862" t="s">
        <v>533</v>
      </c>
      <c r="P26" s="863" t="s">
        <v>550</v>
      </c>
      <c r="Q26" s="863" t="s">
        <v>546</v>
      </c>
      <c r="R26" s="864" t="s">
        <v>354</v>
      </c>
      <c r="S26" s="865" t="s">
        <v>576</v>
      </c>
      <c r="T26" s="866" t="s">
        <v>576</v>
      </c>
      <c r="U26" s="866" t="s">
        <v>576</v>
      </c>
      <c r="V26" s="866" t="s">
        <v>575</v>
      </c>
      <c r="W26" s="867" t="s">
        <v>505</v>
      </c>
      <c r="X26" s="868" t="s">
        <v>576</v>
      </c>
      <c r="Y26" s="869" t="s">
        <v>576</v>
      </c>
      <c r="Z26" s="869" t="s">
        <v>576</v>
      </c>
      <c r="AA26" s="869" t="s">
        <v>576</v>
      </c>
      <c r="AB26" s="869" t="s">
        <v>575</v>
      </c>
      <c r="AC26" s="869" t="s">
        <v>575</v>
      </c>
      <c r="AD26" s="869" t="s">
        <v>575</v>
      </c>
      <c r="AE26" s="877" t="s">
        <v>575</v>
      </c>
      <c r="AF26" s="870" t="s">
        <v>575</v>
      </c>
      <c r="AG26" s="871" t="s">
        <v>575</v>
      </c>
      <c r="AH26" s="872">
        <v>0</v>
      </c>
      <c r="AI26" s="873" t="s">
        <v>576</v>
      </c>
      <c r="AJ26" s="874" t="s">
        <v>576</v>
      </c>
      <c r="AK26" s="874" t="s">
        <v>576</v>
      </c>
      <c r="AL26" s="874" t="s">
        <v>576</v>
      </c>
    </row>
    <row r="27" spans="1:38" ht="45" customHeight="1">
      <c r="A27" s="876">
        <v>10</v>
      </c>
      <c r="B27" s="421">
        <v>4</v>
      </c>
      <c r="C27" s="856">
        <v>7</v>
      </c>
      <c r="D27" s="857">
        <v>7</v>
      </c>
      <c r="E27" s="858">
        <v>0</v>
      </c>
      <c r="F27" s="858">
        <v>4</v>
      </c>
      <c r="G27" s="858">
        <v>0</v>
      </c>
      <c r="H27" s="858">
        <v>0</v>
      </c>
      <c r="I27" s="858">
        <v>7</v>
      </c>
      <c r="J27" s="858">
        <v>7</v>
      </c>
      <c r="K27" s="859">
        <v>7</v>
      </c>
      <c r="L27" s="860" t="s">
        <v>511</v>
      </c>
      <c r="M27" s="861" t="s">
        <v>551</v>
      </c>
      <c r="N27" s="862" t="s">
        <v>543</v>
      </c>
      <c r="O27" s="862" t="s">
        <v>533</v>
      </c>
      <c r="P27" s="863" t="s">
        <v>550</v>
      </c>
      <c r="Q27" s="863" t="s">
        <v>546</v>
      </c>
      <c r="R27" s="864" t="s">
        <v>354</v>
      </c>
      <c r="S27" s="865" t="s">
        <v>576</v>
      </c>
      <c r="T27" s="866" t="s">
        <v>576</v>
      </c>
      <c r="U27" s="866" t="s">
        <v>576</v>
      </c>
      <c r="V27" s="866" t="s">
        <v>575</v>
      </c>
      <c r="W27" s="867" t="s">
        <v>505</v>
      </c>
      <c r="X27" s="868" t="s">
        <v>576</v>
      </c>
      <c r="Y27" s="869" t="s">
        <v>576</v>
      </c>
      <c r="Z27" s="869" t="s">
        <v>576</v>
      </c>
      <c r="AA27" s="869" t="s">
        <v>576</v>
      </c>
      <c r="AB27" s="869" t="s">
        <v>575</v>
      </c>
      <c r="AC27" s="869" t="s">
        <v>575</v>
      </c>
      <c r="AD27" s="869" t="s">
        <v>575</v>
      </c>
      <c r="AE27" s="877" t="s">
        <v>575</v>
      </c>
      <c r="AF27" s="870" t="s">
        <v>575</v>
      </c>
      <c r="AG27" s="871" t="s">
        <v>575</v>
      </c>
      <c r="AH27" s="872">
        <v>0</v>
      </c>
      <c r="AI27" s="873" t="s">
        <v>576</v>
      </c>
      <c r="AJ27" s="874" t="s">
        <v>576</v>
      </c>
      <c r="AK27" s="874" t="s">
        <v>576</v>
      </c>
      <c r="AL27" s="874" t="s">
        <v>576</v>
      </c>
    </row>
    <row r="28" spans="1:38" ht="45" customHeight="1">
      <c r="A28" s="876">
        <v>11</v>
      </c>
      <c r="B28" s="421" t="s">
        <v>552</v>
      </c>
      <c r="C28" s="856" t="s">
        <v>552</v>
      </c>
      <c r="D28" s="857" t="s">
        <v>552</v>
      </c>
      <c r="E28" s="858" t="s">
        <v>552</v>
      </c>
      <c r="F28" s="858" t="s">
        <v>552</v>
      </c>
      <c r="G28" s="858" t="s">
        <v>552</v>
      </c>
      <c r="H28" s="858" t="s">
        <v>552</v>
      </c>
      <c r="I28" s="858" t="s">
        <v>552</v>
      </c>
      <c r="J28" s="858" t="s">
        <v>552</v>
      </c>
      <c r="K28" s="859" t="s">
        <v>552</v>
      </c>
      <c r="L28" s="860" t="s">
        <v>512</v>
      </c>
      <c r="M28" s="861" t="s">
        <v>552</v>
      </c>
      <c r="N28" s="862" t="s">
        <v>552</v>
      </c>
      <c r="O28" s="862" t="s">
        <v>552</v>
      </c>
      <c r="P28" s="863" t="s">
        <v>552</v>
      </c>
      <c r="Q28" s="863" t="s">
        <v>552</v>
      </c>
      <c r="R28" s="864"/>
      <c r="S28" s="866"/>
      <c r="T28" s="866"/>
      <c r="U28" s="866"/>
      <c r="V28" s="866"/>
      <c r="W28" s="867"/>
      <c r="X28" s="868"/>
      <c r="Y28" s="878"/>
      <c r="Z28" s="869"/>
      <c r="AA28" s="869"/>
      <c r="AB28" s="869"/>
      <c r="AC28" s="869"/>
      <c r="AD28" s="869"/>
      <c r="AE28" s="870"/>
      <c r="AF28" s="870"/>
      <c r="AG28" s="871"/>
      <c r="AH28" s="872"/>
      <c r="AI28" s="873"/>
      <c r="AJ28" s="874"/>
      <c r="AK28" s="874"/>
      <c r="AL28" s="874"/>
    </row>
    <row r="29" spans="1:38" ht="45" customHeight="1">
      <c r="A29" s="876">
        <v>12</v>
      </c>
      <c r="B29" s="421" t="s">
        <v>552</v>
      </c>
      <c r="C29" s="856" t="s">
        <v>552</v>
      </c>
      <c r="D29" s="857" t="s">
        <v>552</v>
      </c>
      <c r="E29" s="858" t="s">
        <v>552</v>
      </c>
      <c r="F29" s="858" t="s">
        <v>552</v>
      </c>
      <c r="G29" s="858" t="s">
        <v>552</v>
      </c>
      <c r="H29" s="858" t="s">
        <v>552</v>
      </c>
      <c r="I29" s="858" t="s">
        <v>552</v>
      </c>
      <c r="J29" s="858" t="s">
        <v>552</v>
      </c>
      <c r="K29" s="859" t="s">
        <v>552</v>
      </c>
      <c r="L29" s="860" t="s">
        <v>513</v>
      </c>
      <c r="M29" s="861" t="s">
        <v>552</v>
      </c>
      <c r="N29" s="862" t="s">
        <v>552</v>
      </c>
      <c r="O29" s="862" t="s">
        <v>552</v>
      </c>
      <c r="P29" s="863" t="s">
        <v>552</v>
      </c>
      <c r="Q29" s="863" t="s">
        <v>552</v>
      </c>
      <c r="R29" s="879"/>
      <c r="S29" s="880"/>
      <c r="T29" s="880"/>
      <c r="U29" s="880"/>
      <c r="V29" s="880"/>
      <c r="W29" s="881"/>
      <c r="X29" s="878"/>
      <c r="Y29" s="878"/>
      <c r="Z29" s="878"/>
      <c r="AA29" s="878"/>
      <c r="AB29" s="878"/>
      <c r="AC29" s="878"/>
      <c r="AD29" s="878"/>
      <c r="AE29" s="882"/>
      <c r="AF29" s="882"/>
      <c r="AG29" s="883"/>
      <c r="AH29" s="884"/>
      <c r="AI29" s="885"/>
      <c r="AJ29" s="885"/>
      <c r="AK29" s="885"/>
      <c r="AL29" s="885"/>
    </row>
    <row r="30" spans="1:38" ht="45" customHeight="1">
      <c r="A30" s="876">
        <v>13</v>
      </c>
      <c r="B30" s="421" t="s">
        <v>552</v>
      </c>
      <c r="C30" s="856" t="s">
        <v>552</v>
      </c>
      <c r="D30" s="857" t="s">
        <v>552</v>
      </c>
      <c r="E30" s="858" t="s">
        <v>552</v>
      </c>
      <c r="F30" s="858" t="s">
        <v>552</v>
      </c>
      <c r="G30" s="858" t="s">
        <v>552</v>
      </c>
      <c r="H30" s="858" t="s">
        <v>552</v>
      </c>
      <c r="I30" s="858" t="s">
        <v>552</v>
      </c>
      <c r="J30" s="858" t="s">
        <v>552</v>
      </c>
      <c r="K30" s="859" t="s">
        <v>552</v>
      </c>
      <c r="L30" s="860" t="s">
        <v>514</v>
      </c>
      <c r="M30" s="861" t="s">
        <v>552</v>
      </c>
      <c r="N30" s="862" t="s">
        <v>552</v>
      </c>
      <c r="O30" s="862" t="s">
        <v>552</v>
      </c>
      <c r="P30" s="863" t="s">
        <v>552</v>
      </c>
      <c r="Q30" s="863" t="s">
        <v>552</v>
      </c>
      <c r="R30" s="879"/>
      <c r="S30" s="880"/>
      <c r="T30" s="880"/>
      <c r="U30" s="880"/>
      <c r="V30" s="880"/>
      <c r="W30" s="881"/>
      <c r="X30" s="878"/>
      <c r="Y30" s="878"/>
      <c r="Z30" s="878"/>
      <c r="AA30" s="878"/>
      <c r="AB30" s="878"/>
      <c r="AC30" s="878"/>
      <c r="AD30" s="878"/>
      <c r="AE30" s="882"/>
      <c r="AF30" s="882"/>
      <c r="AG30" s="883"/>
      <c r="AH30" s="884"/>
      <c r="AI30" s="885"/>
      <c r="AJ30" s="885"/>
      <c r="AK30" s="885"/>
      <c r="AL30" s="885"/>
    </row>
    <row r="31" spans="1:38" ht="45" customHeight="1">
      <c r="A31" s="876">
        <v>14</v>
      </c>
      <c r="B31" s="421" t="s">
        <v>552</v>
      </c>
      <c r="C31" s="856" t="s">
        <v>552</v>
      </c>
      <c r="D31" s="857" t="s">
        <v>552</v>
      </c>
      <c r="E31" s="858" t="s">
        <v>552</v>
      </c>
      <c r="F31" s="858" t="s">
        <v>552</v>
      </c>
      <c r="G31" s="858" t="s">
        <v>552</v>
      </c>
      <c r="H31" s="858" t="s">
        <v>552</v>
      </c>
      <c r="I31" s="858" t="s">
        <v>552</v>
      </c>
      <c r="J31" s="858" t="s">
        <v>552</v>
      </c>
      <c r="K31" s="859" t="s">
        <v>552</v>
      </c>
      <c r="L31" s="860" t="s">
        <v>515</v>
      </c>
      <c r="M31" s="861" t="s">
        <v>552</v>
      </c>
      <c r="N31" s="862" t="s">
        <v>552</v>
      </c>
      <c r="O31" s="862" t="s">
        <v>552</v>
      </c>
      <c r="P31" s="863" t="s">
        <v>552</v>
      </c>
      <c r="Q31" s="863" t="s">
        <v>552</v>
      </c>
      <c r="R31" s="879"/>
      <c r="S31" s="880"/>
      <c r="T31" s="880"/>
      <c r="U31" s="880"/>
      <c r="V31" s="880"/>
      <c r="W31" s="881"/>
      <c r="X31" s="878"/>
      <c r="Y31" s="878"/>
      <c r="Z31" s="878"/>
      <c r="AA31" s="878"/>
      <c r="AB31" s="878"/>
      <c r="AC31" s="878"/>
      <c r="AD31" s="878"/>
      <c r="AE31" s="882"/>
      <c r="AF31" s="882"/>
      <c r="AG31" s="883"/>
      <c r="AH31" s="884"/>
      <c r="AI31" s="885"/>
      <c r="AJ31" s="885"/>
      <c r="AK31" s="885"/>
      <c r="AL31" s="885"/>
    </row>
    <row r="32" spans="1:38" ht="45" customHeight="1"/>
    <row r="33" ht="45" customHeight="1"/>
  </sheetData>
  <autoFilter ref="M17:AH31"/>
  <mergeCells count="46">
    <mergeCell ref="V8:W8"/>
    <mergeCell ref="A3:C3"/>
    <mergeCell ref="D3:P3"/>
    <mergeCell ref="B5:P6"/>
    <mergeCell ref="Q5:Q6"/>
    <mergeCell ref="R5:T5"/>
    <mergeCell ref="V5:W6"/>
    <mergeCell ref="X5:X6"/>
    <mergeCell ref="Y5:AA5"/>
    <mergeCell ref="AB5:AD5"/>
    <mergeCell ref="AE5:AE6"/>
    <mergeCell ref="V7:W7"/>
    <mergeCell ref="A12:A15"/>
    <mergeCell ref="B12:K16"/>
    <mergeCell ref="M12:M16"/>
    <mergeCell ref="P12:P16"/>
    <mergeCell ref="Q12:Q16"/>
    <mergeCell ref="N13:O13"/>
    <mergeCell ref="B9:P9"/>
    <mergeCell ref="V9:AF9"/>
    <mergeCell ref="R13:R16"/>
    <mergeCell ref="S13:S16"/>
    <mergeCell ref="T14:U14"/>
    <mergeCell ref="Y14:AA14"/>
    <mergeCell ref="AC15:AC16"/>
    <mergeCell ref="AG15:AG16"/>
    <mergeCell ref="AJ15:AJ16"/>
    <mergeCell ref="AD15:AD16"/>
    <mergeCell ref="AE15:AE16"/>
    <mergeCell ref="AF15:AF16"/>
    <mergeCell ref="AK15:AK16"/>
    <mergeCell ref="AL15:AL16"/>
    <mergeCell ref="AI13:AI16"/>
    <mergeCell ref="AJ14:AL14"/>
    <mergeCell ref="T15:T16"/>
    <mergeCell ref="U15:U16"/>
    <mergeCell ref="Y15:Y16"/>
    <mergeCell ref="Z15:Z16"/>
    <mergeCell ref="AA15:AA16"/>
    <mergeCell ref="AB15:AB16"/>
    <mergeCell ref="V13:V16"/>
    <mergeCell ref="W13:W16"/>
    <mergeCell ref="X13:X16"/>
    <mergeCell ref="AB13:AD14"/>
    <mergeCell ref="AE13:AG14"/>
    <mergeCell ref="AH13:AH17"/>
  </mergeCells>
  <phoneticPr fontId="6"/>
  <dataValidations count="3">
    <dataValidation type="list" allowBlank="1" showInputMessage="1" showErrorMessage="1" sqref="R18:R31">
      <formula1>"加算Ⅰ,加算Ⅱ,加算Ⅲ"</formula1>
    </dataValidation>
    <dataValidation imeMode="halfAlpha" allowBlank="1" showInputMessage="1" showErrorMessage="1" sqref="B18:D31"/>
    <dataValidation type="list" allowBlank="1" showInputMessage="1" showErrorMessage="1" sqref="W18:W31">
      <formula1>"特定Ⅰ,特定Ⅱ"</formula1>
    </dataValidation>
  </dataValidations>
  <printOptions horizontalCentered="1"/>
  <pageMargins left="0.51181102362204722" right="0.51181102362204722" top="0.94488188976377963" bottom="0.74803149606299213" header="0.31496062992125984" footer="0.31496062992125984"/>
  <pageSetup paperSize="8"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はじめに</vt:lpstr>
      <vt:lpstr>基本情報入力シート(計画)</vt:lpstr>
      <vt:lpstr>別紙様式2-1 </vt:lpstr>
      <vt:lpstr>別紙様式2-2</vt:lpstr>
      <vt:lpstr>別紙様式2-3</vt:lpstr>
      <vt:lpstr>別紙様式2-4</vt:lpstr>
      <vt:lpstr>基本情報入力シート(実績)</vt:lpstr>
      <vt:lpstr>別紙様式3-1</vt:lpstr>
      <vt:lpstr>別紙様式3-2</vt:lpstr>
      <vt:lpstr>別紙様式3-3</vt:lpstr>
      <vt:lpstr>Sheet1</vt:lpstr>
      <vt:lpstr>'基本情報入力シート(計画)'!Print_Area</vt:lpstr>
      <vt:lpstr>'基本情報入力シート(実績)'!Print_Area</vt:lpstr>
      <vt:lpstr>'別紙様式2-1 '!Print_Area</vt:lpstr>
      <vt:lpstr>'別紙様式2-2'!Print_Area</vt:lpstr>
      <vt:lpstr>'別紙様式2-3'!Print_Area</vt:lpstr>
      <vt:lpstr>'別紙様式2-4'!Print_Area</vt:lpstr>
      <vt:lpstr>'別紙様式3-1'!Print_Area</vt:lpstr>
      <vt:lpstr>'別紙様式3-2'!Print_Area</vt:lpstr>
      <vt:lpstr>'別紙様式3-3'!Print_Area</vt:lpstr>
      <vt:lpstr>'別紙様式2-2'!Print_Titles</vt:lpstr>
      <vt:lpstr>'別紙様式2-3'!Print_Titles</vt:lpstr>
      <vt:lpstr>'別紙様式2-4'!Print_Titles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2022-11-16T06:57:00Z</dcterms:modified>
</cp:coreProperties>
</file>