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s26221\Desktop\"/>
    </mc:Choice>
  </mc:AlternateContent>
  <xr:revisionPtr revIDLastSave="0" documentId="8_{FD3B4DAF-1BB4-4C01-95DD-90815F317CDE}" xr6:coauthVersionLast="36" xr6:coauthVersionMax="36" xr10:uidLastSave="{00000000-0000-0000-0000-000000000000}"/>
  <bookViews>
    <workbookView xWindow="0" yWindow="0" windowWidth="28800" windowHeight="11760" firstSheet="5" activeTab="11" xr2:uid="{D81EA1CD-A653-4E72-BCBF-D23CA0EA492C}"/>
  </bookViews>
  <sheets>
    <sheet name="居宅介護支援" sheetId="1" r:id="rId1"/>
    <sheet name="記入方法 (10)" sheetId="2" r:id="rId2"/>
    <sheet name="標準様式２" sheetId="3" r:id="rId3"/>
    <sheet name="標準様式３" sheetId="4" r:id="rId4"/>
    <sheet name="標準様式４" sheetId="5" r:id="rId5"/>
    <sheet name="標準様式５" sheetId="6" r:id="rId6"/>
    <sheet name="標準様式６" sheetId="7" r:id="rId7"/>
    <sheet name="別紙① " sheetId="8" r:id="rId8"/>
    <sheet name="別紙②" sheetId="9" r:id="rId9"/>
    <sheet name="別紙③" sheetId="10" r:id="rId10"/>
    <sheet name="別紙④" sheetId="11" r:id="rId11"/>
    <sheet name="標準様式７" sheetId="13" r:id="rId12"/>
  </sheets>
  <externalReferences>
    <externalReference r:id="rId13"/>
  </externalReferences>
  <definedNames>
    <definedName name="【記載例】シフト記号">#REF!</definedName>
    <definedName name="【記載例】シフト記号表">#REF!</definedName>
    <definedName name="_xlnm.Print_Area" localSheetId="1">'記入方法 (10)'!$A$1:$O$77</definedName>
    <definedName name="_xlnm.Print_Area" localSheetId="0">居宅介護支援!$A$1:$BD$51</definedName>
    <definedName name="_xlnm.Print_Area" localSheetId="2">標準様式２!$A$1:$U$27</definedName>
    <definedName name="_xlnm.Print_Area" localSheetId="4">標準様式４!#REF!</definedName>
    <definedName name="_xlnm.Print_Area" localSheetId="5">標準様式５!$A$1:$D$18</definedName>
    <definedName name="_xlnm.Print_Area" localSheetId="6">標準様式６!$A$1:$L$24</definedName>
    <definedName name="_xlnm.Print_Area" localSheetId="7">'別紙① '!$A$1:$D$22</definedName>
    <definedName name="_xlnm.Print_Area" localSheetId="8">別紙②!$A$1:$D$19</definedName>
    <definedName name="_xlnm.Print_Area" localSheetId="9">別紙③!$A$1:$D$21</definedName>
    <definedName name="_xlnm.Print_Area" localSheetId="10">別紙④!$A$1:$D$19</definedName>
    <definedName name="_xlnm.Print_Titles" localSheetId="0">居宅介護支援!$1:$13</definedName>
    <definedName name="オペレーター">#REF!</definedName>
    <definedName name="シフト記号表">[1]シフト記号表!$C$6:$C$47</definedName>
    <definedName name="医師">#REF!</definedName>
    <definedName name="栄養士">#REF!</definedName>
    <definedName name="介護支援専門員">#REF!</definedName>
    <definedName name="介護従業者">#REF!</definedName>
    <definedName name="介護職員">#REF!</definedName>
    <definedName name="介護予防支援担当職員">#REF!</definedName>
    <definedName name="看護職員">#REF!</definedName>
    <definedName name="管理者">#REF!</definedName>
    <definedName name="機能訓練指導員">#REF!</definedName>
    <definedName name="計画作成責任者">#REF!</definedName>
    <definedName name="計画作成担当者">#REF!</definedName>
    <definedName name="言語聴覚士">#REF!</definedName>
    <definedName name="作業療法士">#REF!</definedName>
    <definedName name="職種">#REF!</definedName>
    <definedName name="生活相談員">#REF!</definedName>
    <definedName name="訪問介護員">#REF!</definedName>
    <definedName name="面接相談員">#REF!</definedName>
    <definedName name="理学療法士">#REF!</definedName>
  </definedName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0" i="1" l="1"/>
  <c r="M45" i="1"/>
  <c r="H50" i="1" s="1"/>
  <c r="H45" i="1"/>
  <c r="C45" i="1"/>
  <c r="H44" i="1"/>
  <c r="C44" i="1"/>
  <c r="P40" i="1"/>
  <c r="L40" i="1"/>
  <c r="J40" i="1"/>
  <c r="G39" i="1"/>
  <c r="E39" i="1"/>
  <c r="G38" i="1"/>
  <c r="E38" i="1"/>
  <c r="G37" i="1"/>
  <c r="E37" i="1"/>
  <c r="G36" i="1"/>
  <c r="G40" i="1" s="1"/>
  <c r="E36" i="1"/>
  <c r="E40" i="1" s="1"/>
  <c r="AU31" i="1"/>
  <c r="AW31" i="1" s="1"/>
  <c r="AU30" i="1"/>
  <c r="AW30" i="1" s="1"/>
  <c r="AW29" i="1"/>
  <c r="AU29" i="1"/>
  <c r="AU28" i="1"/>
  <c r="AW28" i="1" s="1"/>
  <c r="AU27" i="1"/>
  <c r="AW27" i="1" s="1"/>
  <c r="AU26" i="1"/>
  <c r="AW26" i="1" s="1"/>
  <c r="AW25" i="1"/>
  <c r="AU25" i="1"/>
  <c r="AU24" i="1"/>
  <c r="AW24" i="1" s="1"/>
  <c r="AU23" i="1"/>
  <c r="AW23" i="1" s="1"/>
  <c r="AU22" i="1"/>
  <c r="AW22" i="1" s="1"/>
  <c r="AW21" i="1"/>
  <c r="AU21" i="1"/>
  <c r="AU20" i="1"/>
  <c r="AW20" i="1" s="1"/>
  <c r="AU19" i="1"/>
  <c r="AW19" i="1" s="1"/>
  <c r="AU18" i="1"/>
  <c r="AW18" i="1" s="1"/>
  <c r="AW17" i="1"/>
  <c r="AU17" i="1"/>
  <c r="AU16" i="1"/>
  <c r="AW16" i="1" s="1"/>
  <c r="AU15" i="1"/>
  <c r="AW15" i="1" s="1"/>
  <c r="B15" i="1"/>
  <c r="B16" i="1" s="1"/>
  <c r="B17" i="1" s="1"/>
  <c r="B18" i="1" s="1"/>
  <c r="B19" i="1" s="1"/>
  <c r="B20" i="1" s="1"/>
  <c r="B21" i="1" s="1"/>
  <c r="B22" i="1" s="1"/>
  <c r="B23" i="1" s="1"/>
  <c r="B24" i="1" s="1"/>
  <c r="B25" i="1" s="1"/>
  <c r="B26" i="1" s="1"/>
  <c r="B27" i="1" s="1"/>
  <c r="B28" i="1" s="1"/>
  <c r="B29" i="1" s="1"/>
  <c r="B30" i="1" s="1"/>
  <c r="B31" i="1" s="1"/>
  <c r="AU14" i="1"/>
  <c r="AW14" i="1" s="1"/>
  <c r="AS13" i="1"/>
  <c r="AS12" i="1"/>
  <c r="AR12" i="1"/>
  <c r="AR13" i="1" s="1"/>
  <c r="AJ12" i="1"/>
  <c r="AJ13" i="1" s="1"/>
  <c r="AB12" i="1"/>
  <c r="AB13" i="1" s="1"/>
  <c r="T12" i="1"/>
  <c r="T13" i="1" s="1"/>
  <c r="AT11" i="1"/>
  <c r="AT12" i="1" s="1"/>
  <c r="AT13" i="1" s="1"/>
  <c r="AS11" i="1"/>
  <c r="AR11" i="1"/>
  <c r="AQ11" i="1"/>
  <c r="AI11" i="1"/>
  <c r="AA11" i="1"/>
  <c r="S11" i="1"/>
  <c r="AU9" i="1"/>
  <c r="X2" i="1"/>
  <c r="AM12" i="1" s="1"/>
  <c r="AM13" i="1" s="1"/>
  <c r="M50" i="1" l="1"/>
  <c r="T11" i="1"/>
  <c r="AJ11" i="1"/>
  <c r="U12" i="1"/>
  <c r="U13" i="1" s="1"/>
  <c r="AK12" i="1"/>
  <c r="AK13" i="1" s="1"/>
  <c r="W11" i="1"/>
  <c r="AM11" i="1"/>
  <c r="X12" i="1"/>
  <c r="X13" i="1" s="1"/>
  <c r="AN12" i="1"/>
  <c r="AN13" i="1" s="1"/>
  <c r="P11" i="1"/>
  <c r="X11" i="1"/>
  <c r="AF11" i="1"/>
  <c r="AN11" i="1"/>
  <c r="Q12" i="1"/>
  <c r="Q13" i="1" s="1"/>
  <c r="Y12" i="1"/>
  <c r="Y13" i="1" s="1"/>
  <c r="AG12" i="1"/>
  <c r="AG13" i="1" s="1"/>
  <c r="AO12" i="1"/>
  <c r="AO13" i="1" s="1"/>
  <c r="AC12" i="1"/>
  <c r="AC13" i="1" s="1"/>
  <c r="AE11" i="1"/>
  <c r="P12" i="1"/>
  <c r="P13" i="1" s="1"/>
  <c r="AF12" i="1"/>
  <c r="AF13" i="1" s="1"/>
  <c r="Q11" i="1"/>
  <c r="Y11" i="1"/>
  <c r="AG11" i="1"/>
  <c r="AO11" i="1"/>
  <c r="R12" i="1"/>
  <c r="R13" i="1" s="1"/>
  <c r="Z12" i="1"/>
  <c r="Z13" i="1" s="1"/>
  <c r="AH12" i="1"/>
  <c r="AH13" i="1" s="1"/>
  <c r="AP12" i="1"/>
  <c r="AP13" i="1" s="1"/>
  <c r="R11" i="1"/>
  <c r="Z11" i="1"/>
  <c r="AH11" i="1"/>
  <c r="AP11" i="1"/>
  <c r="S12" i="1"/>
  <c r="S13" i="1" s="1"/>
  <c r="AA12" i="1"/>
  <c r="AA13" i="1" s="1"/>
  <c r="AI12" i="1"/>
  <c r="AI13" i="1" s="1"/>
  <c r="AQ12" i="1"/>
  <c r="AQ13" i="1" s="1"/>
  <c r="U11" i="1"/>
  <c r="AC11" i="1"/>
  <c r="AK11" i="1"/>
  <c r="V12" i="1"/>
  <c r="V13" i="1" s="1"/>
  <c r="AD12" i="1"/>
  <c r="AD13" i="1" s="1"/>
  <c r="AL12" i="1"/>
  <c r="AL13" i="1" s="1"/>
  <c r="AB11" i="1"/>
  <c r="AZ7" i="1"/>
  <c r="V11" i="1"/>
  <c r="AD11" i="1"/>
  <c r="AL11" i="1"/>
  <c r="W12" i="1"/>
  <c r="W13" i="1" s="1"/>
  <c r="AE12" i="1"/>
  <c r="AE13" i="1" s="1"/>
</calcChain>
</file>

<file path=xl/sharedStrings.xml><?xml version="1.0" encoding="utf-8"?>
<sst xmlns="http://schemas.openxmlformats.org/spreadsheetml/2006/main" count="359" uniqueCount="263">
  <si>
    <t>（標準様式1）</t>
    <rPh sb="1" eb="3">
      <t>ヒョウジュン</t>
    </rPh>
    <rPh sb="3" eb="5">
      <t>ヨウシキ</t>
    </rPh>
    <phoneticPr fontId="4"/>
  </si>
  <si>
    <t>従業者の勤務の体制及び勤務形態一覧表</t>
    <phoneticPr fontId="3"/>
  </si>
  <si>
    <t>サービス種別</t>
    <rPh sb="4" eb="6">
      <t>シュベツ</t>
    </rPh>
    <phoneticPr fontId="3"/>
  </si>
  <si>
    <t>(</t>
    <phoneticPr fontId="3"/>
  </si>
  <si>
    <t>居宅介護支援</t>
    <rPh sb="0" eb="2">
      <t>キョタク</t>
    </rPh>
    <rPh sb="2" eb="4">
      <t>カイゴ</t>
    </rPh>
    <rPh sb="4" eb="6">
      <t>シエン</t>
    </rPh>
    <phoneticPr fontId="3"/>
  </si>
  <si>
    <t>）</t>
    <phoneticPr fontId="3"/>
  </si>
  <si>
    <t>令和</t>
    <rPh sb="0" eb="2">
      <t>レイワ</t>
    </rPh>
    <phoneticPr fontId="3"/>
  </si>
  <si>
    <t>)</t>
    <phoneticPr fontId="3"/>
  </si>
  <si>
    <t>年</t>
    <rPh sb="0" eb="1">
      <t>ネン</t>
    </rPh>
    <phoneticPr fontId="3"/>
  </si>
  <si>
    <t>月</t>
    <rPh sb="0" eb="1">
      <t>ゲツ</t>
    </rPh>
    <phoneticPr fontId="3"/>
  </si>
  <si>
    <t>事業所名</t>
    <rPh sb="0" eb="3">
      <t>ジギョウショ</t>
    </rPh>
    <rPh sb="3" eb="4">
      <t>メイ</t>
    </rPh>
    <phoneticPr fontId="3"/>
  </si>
  <si>
    <t>(1)</t>
    <phoneticPr fontId="3"/>
  </si>
  <si>
    <t>４週</t>
  </si>
  <si>
    <t>(2)</t>
    <phoneticPr fontId="3"/>
  </si>
  <si>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</si>
  <si>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
  </si>
  <si>
    <t>時間/週</t>
    <rPh sb="0" eb="2">
      <t>ジカン</t>
    </rPh>
    <rPh sb="3" eb="4">
      <t>シュウ</t>
    </rPh>
    <phoneticPr fontId="3"/>
  </si>
  <si>
    <t>時間/月</t>
    <rPh sb="0" eb="2">
      <t>ジカン</t>
    </rPh>
    <rPh sb="3" eb="4">
      <t>ツキ</t>
    </rPh>
    <phoneticPr fontId="3"/>
  </si>
  <si>
    <t>(4) 利用者数（新規の場合は推定数）</t>
  </si>
  <si>
    <t>人</t>
    <rPh sb="0" eb="1">
      <t>ニン</t>
    </rPh>
    <phoneticPr fontId="3"/>
  </si>
  <si>
    <t>当月の日数</t>
    <rPh sb="0" eb="2">
      <t>トウゲツ</t>
    </rPh>
    <rPh sb="3" eb="5">
      <t>ニッスウ</t>
    </rPh>
    <phoneticPr fontId="3"/>
  </si>
  <si>
    <t>日</t>
    <rPh sb="0" eb="1">
      <t>ニチ</t>
    </rPh>
    <phoneticPr fontId="3"/>
  </si>
  <si>
    <t>No</t>
    <phoneticPr fontId="3"/>
  </si>
  <si>
    <t>(5) 
職種</t>
    <phoneticPr fontId="4"/>
  </si>
  <si>
    <t>(6)
勤務
形態</t>
    <phoneticPr fontId="4"/>
  </si>
  <si>
    <t>(7)
資格</t>
    <rPh sb="4" eb="6">
      <t>シカク</t>
    </rPh>
    <phoneticPr fontId="3"/>
  </si>
  <si>
    <t>(8) 氏　名</t>
    <phoneticPr fontId="4"/>
  </si>
  <si>
    <t>(9)</t>
    <phoneticPr fontId="3"/>
  </si>
  <si>
    <r>
      <t xml:space="preserve">(11)
</t>
    </r>
    <r>
      <rPr>
        <sz val="11"/>
        <rFont val="HGSｺﾞｼｯｸM"/>
        <family val="3"/>
        <charset val="128"/>
      </rPr>
      <t>週平均
勤務時間数</t>
    </r>
    <rPh sb="6" eb="8">
      <t>ヘイキン</t>
    </rPh>
    <rPh sb="9" eb="11">
      <t>キンム</t>
    </rPh>
    <rPh sb="11" eb="13">
      <t>ジカン</t>
    </rPh>
    <rPh sb="13" eb="14">
      <t>スウ</t>
    </rPh>
    <phoneticPr fontId="4"/>
  </si>
  <si>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</si>
  <si>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</si>
  <si>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</si>
  <si>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</si>
  <si>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</si>
  <si>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</si>
  <si>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3"/>
  </si>
  <si>
    <t>（勤務形態の記号）</t>
    <rPh sb="1" eb="3">
      <t>キンム</t>
    </rPh>
    <rPh sb="3" eb="5">
      <t>ケイタイ</t>
    </rPh>
    <rPh sb="6" eb="8">
      <t>キゴウ</t>
    </rPh>
    <phoneticPr fontId="3"/>
  </si>
  <si>
    <t>勤務形態</t>
    <rPh sb="0" eb="2">
      <t>キンム</t>
    </rPh>
    <rPh sb="2" eb="4">
      <t>ケイタイ</t>
    </rPh>
    <phoneticPr fontId="3"/>
  </si>
  <si>
    <t>勤務時間数合計</t>
    <rPh sb="0" eb="2">
      <t>キンム</t>
    </rPh>
    <rPh sb="2" eb="5">
      <t>ジカンスウ</t>
    </rPh>
    <rPh sb="5" eb="7">
      <t>ゴウケイ</t>
    </rPh>
    <phoneticPr fontId="3"/>
  </si>
  <si>
    <t>常勤換算の対象時間数</t>
    <rPh sb="0" eb="2">
      <t>ジョウキン</t>
    </rPh>
    <rPh sb="2" eb="4">
      <t>カンサン</t>
    </rPh>
    <rPh sb="5" eb="7">
      <t>タイショウ</t>
    </rPh>
    <rPh sb="7" eb="9">
      <t>ジカン</t>
    </rPh>
    <rPh sb="9" eb="10">
      <t>スウ</t>
    </rPh>
    <phoneticPr fontId="3"/>
  </si>
  <si>
    <t>常勤換算方法対象外の</t>
    <rPh sb="0" eb="2">
      <t>ジョウキン</t>
    </rPh>
    <rPh sb="2" eb="4">
      <t>カンサン</t>
    </rPh>
    <rPh sb="4" eb="6">
      <t>ホウホウ</t>
    </rPh>
    <rPh sb="6" eb="9">
      <t>タイショウガイ</t>
    </rPh>
    <phoneticPr fontId="3"/>
  </si>
  <si>
    <t>記号</t>
    <rPh sb="0" eb="2">
      <t>キゴウ</t>
    </rPh>
    <phoneticPr fontId="3"/>
  </si>
  <si>
    <t>区分</t>
    <rPh sb="0" eb="2">
      <t>クブン</t>
    </rPh>
    <phoneticPr fontId="3"/>
  </si>
  <si>
    <t>当月合計</t>
    <rPh sb="0" eb="2">
      <t>トウゲツ</t>
    </rPh>
    <rPh sb="2" eb="4">
      <t>ゴウケイ</t>
    </rPh>
    <phoneticPr fontId="3"/>
  </si>
  <si>
    <t>週平均</t>
    <rPh sb="0" eb="3">
      <t>シュウヘイキン</t>
    </rPh>
    <phoneticPr fontId="3"/>
  </si>
  <si>
    <t>常勤の従業者の人数</t>
    <rPh sb="0" eb="2">
      <t>ジョウキン</t>
    </rPh>
    <rPh sb="3" eb="6">
      <t>ジュウギョウシャ</t>
    </rPh>
    <rPh sb="7" eb="9">
      <t>ニンズウ</t>
    </rPh>
    <phoneticPr fontId="3"/>
  </si>
  <si>
    <t>A</t>
    <phoneticPr fontId="3"/>
  </si>
  <si>
    <t>常勤で専従</t>
    <rPh sb="0" eb="2">
      <t>ジョウキン</t>
    </rPh>
    <rPh sb="3" eb="5">
      <t>センジュウ</t>
    </rPh>
    <phoneticPr fontId="3"/>
  </si>
  <si>
    <t>B</t>
    <phoneticPr fontId="3"/>
  </si>
  <si>
    <t>常勤で兼務</t>
    <rPh sb="0" eb="2">
      <t>ジョウキン</t>
    </rPh>
    <rPh sb="3" eb="5">
      <t>ケンム</t>
    </rPh>
    <phoneticPr fontId="3"/>
  </si>
  <si>
    <t>C</t>
    <phoneticPr fontId="3"/>
  </si>
  <si>
    <t>非常勤で専従</t>
    <rPh sb="0" eb="3">
      <t>ヒジョウキン</t>
    </rPh>
    <rPh sb="4" eb="6">
      <t>センジュウ</t>
    </rPh>
    <phoneticPr fontId="3"/>
  </si>
  <si>
    <t>-</t>
    <phoneticPr fontId="3"/>
  </si>
  <si>
    <t>D</t>
    <phoneticPr fontId="3"/>
  </si>
  <si>
    <t>非常勤で兼務</t>
    <rPh sb="0" eb="3">
      <t>ヒジョウキン</t>
    </rPh>
    <rPh sb="4" eb="6">
      <t>ケンム</t>
    </rPh>
    <phoneticPr fontId="3"/>
  </si>
  <si>
    <t>合計</t>
    <rPh sb="0" eb="2">
      <t>ゴウケイ</t>
    </rPh>
    <phoneticPr fontId="3"/>
  </si>
  <si>
    <t>■ 常勤換算方法による人数</t>
    <rPh sb="2" eb="4">
      <t>ジョウキン</t>
    </rPh>
    <rPh sb="4" eb="6">
      <t>カンサン</t>
    </rPh>
    <rPh sb="6" eb="8">
      <t>ホウホウ</t>
    </rPh>
    <rPh sb="11" eb="13">
      <t>ニンズウ</t>
    </rPh>
    <phoneticPr fontId="3"/>
  </si>
  <si>
    <t>基準：</t>
    <rPh sb="0" eb="2">
      <t>キジュン</t>
    </rPh>
    <phoneticPr fontId="3"/>
  </si>
  <si>
    <t>週</t>
  </si>
  <si>
    <t>常勤換算の</t>
    <rPh sb="0" eb="2">
      <t>ジョウキン</t>
    </rPh>
    <rPh sb="2" eb="4">
      <t>カンサン</t>
    </rPh>
    <phoneticPr fontId="3"/>
  </si>
  <si>
    <t>常勤の従業者が</t>
    <rPh sb="0" eb="2">
      <t>ジョウキン</t>
    </rPh>
    <rPh sb="3" eb="6">
      <t>ジュウギョウシャ</t>
    </rPh>
    <phoneticPr fontId="3"/>
  </si>
  <si>
    <t>常勤換算後の人数</t>
    <rPh sb="0" eb="2">
      <t>ジョウキン</t>
    </rPh>
    <rPh sb="2" eb="4">
      <t>カンサン</t>
    </rPh>
    <rPh sb="4" eb="5">
      <t>ゴ</t>
    </rPh>
    <rPh sb="6" eb="8">
      <t>ニンズウ</t>
    </rPh>
    <phoneticPr fontId="3"/>
  </si>
  <si>
    <t>÷</t>
    <phoneticPr fontId="3"/>
  </si>
  <si>
    <t>＝</t>
    <phoneticPr fontId="3"/>
  </si>
  <si>
    <t>（小数点第2位以下切り捨て）</t>
    <rPh sb="1" eb="4">
      <t>ショウスウテン</t>
    </rPh>
    <rPh sb="4" eb="5">
      <t>ダイ</t>
    </rPh>
    <rPh sb="6" eb="7">
      <t>イ</t>
    </rPh>
    <rPh sb="7" eb="9">
      <t>イカ</t>
    </rPh>
    <rPh sb="9" eb="10">
      <t>キ</t>
    </rPh>
    <rPh sb="11" eb="12">
      <t>ス</t>
    </rPh>
    <phoneticPr fontId="3"/>
  </si>
  <si>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3"/>
  </si>
  <si>
    <t>常勤の従業者の人数</t>
  </si>
  <si>
    <t>常勤換算方法による人数</t>
    <rPh sb="0" eb="2">
      <t>ジョウキン</t>
    </rPh>
    <rPh sb="2" eb="4">
      <t>カンサン</t>
    </rPh>
    <rPh sb="4" eb="6">
      <t>ホウホウ</t>
    </rPh>
    <rPh sb="9" eb="11">
      <t>ニンズウ</t>
    </rPh>
    <phoneticPr fontId="3"/>
  </si>
  <si>
    <t>＋</t>
    <phoneticPr fontId="3"/>
  </si>
  <si>
    <t>≪提出不要≫</t>
    <rPh sb="1" eb="3">
      <t>テイシュツ</t>
    </rPh>
    <rPh sb="3" eb="5">
      <t>フヨウ</t>
    </rPh>
    <phoneticPr fontId="3"/>
  </si>
  <si>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4"/>
  </si>
  <si>
    <t>・・・直接入力する必要がある箇所です。</t>
    <rPh sb="3" eb="5">
      <t>チョクセツ</t>
    </rPh>
    <rPh sb="5" eb="7">
      <t>ニュウリョク</t>
    </rPh>
    <rPh sb="9" eb="11">
      <t>ヒツヨウ</t>
    </rPh>
    <rPh sb="14" eb="16">
      <t>カショ</t>
    </rPh>
    <phoneticPr fontId="3"/>
  </si>
  <si>
    <t>下記の記入方法に従って、入力してください。</t>
    <rPh sb="0" eb="2">
      <t>カキ</t>
    </rPh>
    <rPh sb="3" eb="5">
      <t>キニュウ</t>
    </rPh>
    <rPh sb="5" eb="7">
      <t>ホウホウ</t>
    </rPh>
    <rPh sb="8" eb="9">
      <t>シタガ</t>
    </rPh>
    <rPh sb="12" eb="14">
      <t>ニュウリョク</t>
    </rPh>
    <phoneticPr fontId="3"/>
  </si>
  <si>
    <t>・・・プルダウンから選択して入力する必要がある箇所です。</t>
    <rPh sb="10" eb="12">
      <t>センタク</t>
    </rPh>
    <rPh sb="14" eb="16">
      <t>ニュウリョク</t>
    </rPh>
    <rPh sb="18" eb="20">
      <t>ヒツヨウ</t>
    </rPh>
    <rPh sb="23" eb="25">
      <t>カショ</t>
    </rPh>
    <phoneticPr fontId="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</si>
  <si>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</si>
  <si>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</si>
  <si>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(1) 「４週」・「暦月」のいずれかを選択してください。</t>
    <rPh sb="7" eb="8">
      <t>シュウ</t>
    </rPh>
    <rPh sb="11" eb="12">
      <t>レキ</t>
    </rPh>
    <rPh sb="12" eb="13">
      <t>ツキ</t>
    </rPh>
    <rPh sb="20" eb="22">
      <t>センタク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</si>
  <si>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</si>
  <si>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</si>
  <si>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3"/>
  </si>
  <si>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
  </si>
  <si>
    <t xml:space="preserve"> 　　 記入の順序は、職種ごとにまとめてください。</t>
    <rPh sb="4" eb="6">
      <t>キニュウ</t>
    </rPh>
    <rPh sb="7" eb="9">
      <t>ジュンジョ</t>
    </rPh>
    <rPh sb="11" eb="13">
      <t>ショクシュ</t>
    </rPh>
    <phoneticPr fontId="3"/>
  </si>
  <si>
    <t>職種名</t>
    <rPh sb="0" eb="2">
      <t>ショクシュ</t>
    </rPh>
    <rPh sb="2" eb="3">
      <t>メイ</t>
    </rPh>
    <phoneticPr fontId="3"/>
  </si>
  <si>
    <t>管理者</t>
    <rPh sb="0" eb="3">
      <t>カンリシャ</t>
    </rPh>
    <phoneticPr fontId="3"/>
  </si>
  <si>
    <t>介護支援専門員</t>
    <rPh sb="0" eb="2">
      <t>カイゴ</t>
    </rPh>
    <rPh sb="2" eb="4">
      <t>シエン</t>
    </rPh>
    <rPh sb="4" eb="7">
      <t>センモンイン</t>
    </rPh>
    <phoneticPr fontId="3"/>
  </si>
  <si>
    <t>介護予防支援担当職員</t>
    <rPh sb="0" eb="2">
      <t>カイゴ</t>
    </rPh>
    <rPh sb="2" eb="4">
      <t>ヨボウ</t>
    </rPh>
    <rPh sb="4" eb="6">
      <t>シエン</t>
    </rPh>
    <rPh sb="6" eb="8">
      <t>タントウ</t>
    </rPh>
    <rPh sb="8" eb="10">
      <t>ショクイン</t>
    </rPh>
    <phoneticPr fontId="3"/>
  </si>
  <si>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</si>
  <si>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
  </si>
  <si>
    <t>（注）常勤・非常勤の区分について</t>
    <rPh sb="1" eb="2">
      <t>チュウ</t>
    </rPh>
    <rPh sb="3" eb="5">
      <t>ジョウキン</t>
    </rPh>
    <rPh sb="6" eb="9">
      <t>ヒジョウキン</t>
    </rPh>
    <rPh sb="10" eb="12">
      <t>クブン</t>
    </rPh>
    <phoneticPr fontId="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</si>
  <si>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</si>
  <si>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</si>
  <si>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</si>
  <si>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</si>
  <si>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
  </si>
  <si>
    <t>　(8) 従業者の氏名を記入してください。</t>
    <rPh sb="5" eb="8">
      <t>ジュウギョウシャ</t>
    </rPh>
    <rPh sb="9" eb="11">
      <t>シメイ</t>
    </rPh>
    <rPh sb="12" eb="14">
      <t>キニュウ</t>
    </rPh>
    <phoneticPr fontId="3"/>
  </si>
  <si>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
  </si>
  <si>
    <t>　　  ※ 指定基準の確認に際しては、４週分の入力で差し支えありません。</t>
    <phoneticPr fontId="3"/>
  </si>
  <si>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</si>
  <si>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</si>
  <si>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</si>
  <si>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</si>
  <si>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</si>
  <si>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　　　 その他、特記事項欄としてもご活用ください。</t>
    <rPh sb="6" eb="7">
      <t>タ</t>
    </rPh>
    <rPh sb="8" eb="10">
      <t>トッキ</t>
    </rPh>
    <rPh sb="10" eb="12">
      <t>ジコウ</t>
    </rPh>
    <rPh sb="12" eb="13">
      <t>ラン</t>
    </rPh>
    <rPh sb="18" eb="20">
      <t>カツヨウ</t>
    </rPh>
    <phoneticPr fontId="4"/>
  </si>
  <si>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3"/>
  </si>
  <si>
    <t>　　　　○ 常勤換算方法とは、非常勤の従業者について「事業所の従業者の勤務延時間数を当該事業所において常勤の従業者が勤務すべき時間数で除することにより、</t>
    <phoneticPr fontId="3"/>
  </si>
  <si>
    <t>　　　　　常勤の従業者の員数に換算する方法」であるため、常勤の従業者については常勤換算方法によらず、実人数で計算する。</t>
    <phoneticPr fontId="3"/>
  </si>
  <si>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3"/>
  </si>
  <si>
    <t>　　　　　手入力すること。</t>
    <phoneticPr fontId="3"/>
  </si>
  <si>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</si>
  <si>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</si>
  <si>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
  </si>
  <si>
    <t>（標準様式２）</t>
    <rPh sb="1" eb="3">
      <t>ヒョウジュン</t>
    </rPh>
    <phoneticPr fontId="4"/>
  </si>
  <si>
    <t>管 理 者 経 歴 書</t>
  </si>
  <si>
    <t>事業所又は施設の名称</t>
    <rPh sb="0" eb="3">
      <t>ジギョウショ</t>
    </rPh>
    <rPh sb="3" eb="4">
      <t>マタ</t>
    </rPh>
    <rPh sb="5" eb="7">
      <t>シセツ</t>
    </rPh>
    <rPh sb="8" eb="10">
      <t>メイショウ</t>
    </rPh>
    <phoneticPr fontId="4"/>
  </si>
  <si>
    <t>カナ</t>
    <phoneticPr fontId="4"/>
  </si>
  <si>
    <t>生年月日</t>
    <rPh sb="0" eb="2">
      <t>セイネン</t>
    </rPh>
    <rPh sb="2" eb="4">
      <t>ガッピ</t>
    </rPh>
    <phoneticPr fontId="4"/>
  </si>
  <si>
    <t>年</t>
    <rPh sb="0" eb="1">
      <t>ネン</t>
    </rPh>
    <phoneticPr fontId="4"/>
  </si>
  <si>
    <t>月</t>
    <rPh sb="0" eb="1">
      <t>ガツ</t>
    </rPh>
    <phoneticPr fontId="4"/>
  </si>
  <si>
    <t>日</t>
    <rPh sb="0" eb="1">
      <t>ニチ</t>
    </rPh>
    <phoneticPr fontId="4"/>
  </si>
  <si>
    <t>氏名</t>
    <rPh sb="0" eb="2">
      <t>シメイ</t>
    </rPh>
    <phoneticPr fontId="4"/>
  </si>
  <si>
    <t>主 な 職 歴 等</t>
    <rPh sb="0" eb="1">
      <t>オモ</t>
    </rPh>
    <rPh sb="4" eb="5">
      <t>ショク</t>
    </rPh>
    <rPh sb="6" eb="7">
      <t>レキ</t>
    </rPh>
    <rPh sb="8" eb="9">
      <t>トウ</t>
    </rPh>
    <phoneticPr fontId="4"/>
  </si>
  <si>
    <t>年　月</t>
    <rPh sb="0" eb="1">
      <t>ネン</t>
    </rPh>
    <rPh sb="2" eb="3">
      <t>ガツ</t>
    </rPh>
    <phoneticPr fontId="4"/>
  </si>
  <si>
    <t>～</t>
    <phoneticPr fontId="4"/>
  </si>
  <si>
    <t>勤 務 先 等</t>
    <rPh sb="0" eb="1">
      <t>ツトム</t>
    </rPh>
    <rPh sb="2" eb="3">
      <t>ツトム</t>
    </rPh>
    <rPh sb="4" eb="5">
      <t>サキ</t>
    </rPh>
    <rPh sb="6" eb="7">
      <t>トウ</t>
    </rPh>
    <phoneticPr fontId="4"/>
  </si>
  <si>
    <t>職 務 内 容</t>
    <rPh sb="0" eb="1">
      <t>ショク</t>
    </rPh>
    <rPh sb="2" eb="3">
      <t>ツトム</t>
    </rPh>
    <rPh sb="4" eb="5">
      <t>ナイ</t>
    </rPh>
    <rPh sb="6" eb="7">
      <t>カタチ</t>
    </rPh>
    <phoneticPr fontId="4"/>
  </si>
  <si>
    <t>　別添</t>
    <rPh sb="1" eb="3">
      <t>ベッテン</t>
    </rPh>
    <phoneticPr fontId="4"/>
  </si>
  <si>
    <t>備考</t>
    <rPh sb="0" eb="2">
      <t>ビコウ</t>
    </rPh>
    <phoneticPr fontId="4"/>
  </si>
  <si>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4"/>
  </si>
  <si>
    <t>（標準様式３）</t>
    <rPh sb="1" eb="3">
      <t>ヒョウジュン</t>
    </rPh>
    <rPh sb="3" eb="5">
      <t>ヨウシキ</t>
    </rPh>
    <phoneticPr fontId="4"/>
  </si>
  <si>
    <t>平面図</t>
    <rPh sb="0" eb="3">
      <t>ヘイメンズ</t>
    </rPh>
    <phoneticPr fontId="4"/>
  </si>
  <si>
    <t>事業所・施設の名称</t>
    <rPh sb="0" eb="3">
      <t>ジギョウショ</t>
    </rPh>
    <rPh sb="4" eb="6">
      <t>シセツ</t>
    </rPh>
    <rPh sb="7" eb="9">
      <t>メイショウ</t>
    </rPh>
    <phoneticPr fontId="4"/>
  </si>
  <si>
    <t>展示コーナー</t>
    <rPh sb="0" eb="2">
      <t>テンジ</t>
    </rPh>
    <phoneticPr fontId="4"/>
  </si>
  <si>
    <t>　調理室</t>
    <rPh sb="1" eb="4">
      <t>チョウリシツ</t>
    </rPh>
    <phoneticPr fontId="4"/>
  </si>
  <si>
    <t>　談話室</t>
    <rPh sb="1" eb="4">
      <t>ダンワシツ</t>
    </rPh>
    <phoneticPr fontId="4"/>
  </si>
  <si>
    <t>　相談室</t>
    <rPh sb="1" eb="4">
      <t>ソウダンシツ</t>
    </rPh>
    <phoneticPr fontId="4"/>
  </si>
  <si>
    <t>　診察室 40㎡</t>
    <rPh sb="1" eb="4">
      <t>シンサツシツ</t>
    </rPh>
    <phoneticPr fontId="4"/>
  </si>
  <si>
    <t>　30㎡</t>
    <phoneticPr fontId="4"/>
  </si>
  <si>
    <t>　20㎡</t>
    <phoneticPr fontId="4"/>
  </si>
  <si>
    <t>　調剤室</t>
    <rPh sb="1" eb="3">
      <t>チョウザイ</t>
    </rPh>
    <rPh sb="3" eb="4">
      <t>シツ</t>
    </rPh>
    <phoneticPr fontId="4"/>
  </si>
  <si>
    <t>玄関ホール</t>
    <rPh sb="0" eb="2">
      <t>ゲンカン</t>
    </rPh>
    <phoneticPr fontId="4"/>
  </si>
  <si>
    <t>　　機能訓練室　100㎡</t>
    <rPh sb="2" eb="4">
      <t>キノウ</t>
    </rPh>
    <rPh sb="4" eb="6">
      <t>クンレン</t>
    </rPh>
    <rPh sb="6" eb="7">
      <t>シツ</t>
    </rPh>
    <phoneticPr fontId="4"/>
  </si>
  <si>
    <t>　　（食堂兼用）</t>
    <rPh sb="3" eb="5">
      <t>ショクドウ</t>
    </rPh>
    <rPh sb="5" eb="7">
      <t>ケンヨウ</t>
    </rPh>
    <phoneticPr fontId="4"/>
  </si>
  <si>
    <t>浴室 70㎡</t>
    <rPh sb="0" eb="2">
      <t>ヨクシツ</t>
    </rPh>
    <phoneticPr fontId="4"/>
  </si>
  <si>
    <t>　便所</t>
    <rPh sb="1" eb="3">
      <t>ベンジョ</t>
    </rPh>
    <phoneticPr fontId="4"/>
  </si>
  <si>
    <t>事務室 30㎡</t>
    <rPh sb="0" eb="3">
      <t>ジムシツ</t>
    </rPh>
    <phoneticPr fontId="4"/>
  </si>
  <si>
    <t>備考　1</t>
    <rPh sb="0" eb="2">
      <t>ビコウ</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</si>
  <si>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</si>
  <si>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　各室の用途及び面積を記載してください。</t>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</si>
  <si>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</si>
  <si>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（標準様式４）</t>
    <rPh sb="1" eb="3">
      <t>ヒョウジュン</t>
    </rPh>
    <phoneticPr fontId="4"/>
  </si>
  <si>
    <t>設備等一覧表</t>
    <phoneticPr fontId="4"/>
  </si>
  <si>
    <t>サービス種類　（</t>
    <rPh sb="4" eb="6">
      <t>シュルイ</t>
    </rPh>
    <phoneticPr fontId="4"/>
  </si>
  <si>
    <t>）</t>
    <phoneticPr fontId="4"/>
  </si>
  <si>
    <t>事業所名・施設名　（</t>
    <rPh sb="0" eb="3">
      <t>ジギョウショ</t>
    </rPh>
    <rPh sb="3" eb="4">
      <t>メイ</t>
    </rPh>
    <rPh sb="5" eb="7">
      <t>シセツ</t>
    </rPh>
    <rPh sb="7" eb="8">
      <t>メイ</t>
    </rPh>
    <phoneticPr fontId="4"/>
  </si>
  <si>
    <t>チェック欄</t>
    <rPh sb="4" eb="5">
      <t>ラン</t>
    </rPh>
    <phoneticPr fontId="4"/>
  </si>
  <si>
    <t>設備の種類</t>
    <rPh sb="0" eb="2">
      <t>セツビ</t>
    </rPh>
    <rPh sb="3" eb="5">
      <t>シュルイ</t>
    </rPh>
    <phoneticPr fontId="4"/>
  </si>
  <si>
    <t>設備基準上適合すべき項目</t>
    <rPh sb="0" eb="2">
      <t>セツビ</t>
    </rPh>
    <rPh sb="2" eb="4">
      <t>キジュン</t>
    </rPh>
    <rPh sb="4" eb="5">
      <t>ジョウ</t>
    </rPh>
    <rPh sb="5" eb="7">
      <t>テキゴウ</t>
    </rPh>
    <rPh sb="10" eb="12">
      <t>コウモク</t>
    </rPh>
    <phoneticPr fontId="4"/>
  </si>
  <si>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4"/>
  </si>
  <si>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4"/>
  </si>
  <si>
    <t>（標準様式５）</t>
    <rPh sb="1" eb="3">
      <t>ヒョウジュン</t>
    </rPh>
    <phoneticPr fontId="4"/>
  </si>
  <si>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</si>
  <si>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</si>
  <si>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</si>
  <si>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</si>
  <si>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4"/>
  </si>
  <si>
    <t>２  円滑かつ迅速に苦情処理を行うための処理体制・手順</t>
    <phoneticPr fontId="4"/>
  </si>
  <si>
    <t>３  苦情があったサービス事業者に対する対応方針等（居宅介護支援事業者の場合記入）</t>
    <phoneticPr fontId="4"/>
  </si>
  <si>
    <t>４  その他参考事項</t>
    <phoneticPr fontId="4"/>
  </si>
  <si>
    <t>備考  上の事項は例示であり、これにかかわらず苦情処理に係る対応方針を具体的に記してください。</t>
  </si>
  <si>
    <t>（標準様式６）</t>
    <rPh sb="1" eb="3">
      <t>ヒョウジュン</t>
    </rPh>
    <rPh sb="3" eb="5">
      <t>ヨウシキ</t>
    </rPh>
    <phoneticPr fontId="4"/>
  </si>
  <si>
    <t>誓　約　書</t>
    <phoneticPr fontId="4"/>
  </si>
  <si>
    <t>月</t>
    <rPh sb="0" eb="1">
      <t>ゲツ</t>
    </rPh>
    <phoneticPr fontId="4"/>
  </si>
  <si>
    <t>○○</t>
    <phoneticPr fontId="4"/>
  </si>
  <si>
    <t>市（町・村）長     殿</t>
    <phoneticPr fontId="4"/>
  </si>
  <si>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</si>
  <si>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</si>
  <si>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</si>
  <si>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r>
      <rPr>
        <sz val="11"/>
        <rFont val="ＭＳ Ｐゴシック"/>
        <family val="3"/>
        <charset val="128"/>
      </rPr>
      <t>　申請者が別紙のいずれにも該当しない者であることを誓約します。</t>
    </r>
    <r>
      <rPr>
        <sz val="10"/>
        <rFont val="ＭＳ Ｐゴシック"/>
        <family val="3"/>
        <charset val="128"/>
      </rPr>
      <t xml:space="preserve">
</t>
    </r>
    <rPh sb="5" eb="7">
      <t>ベッシ</t>
    </rPh>
    <phoneticPr fontId="4"/>
  </si>
  <si>
    <t>別紙①：　地域密着型サービス事業所向け</t>
    <rPh sb="0" eb="2">
      <t>ベッシ</t>
    </rPh>
    <rPh sb="17" eb="18">
      <t>ム</t>
    </rPh>
    <phoneticPr fontId="4"/>
  </si>
  <si>
    <t>別紙②：　居宅介護支援事業所向け</t>
    <rPh sb="0" eb="2">
      <t>ベッシ</t>
    </rPh>
    <rPh sb="14" eb="15">
      <t>ム</t>
    </rPh>
    <phoneticPr fontId="4"/>
  </si>
  <si>
    <t>別紙③：　地域密着型介護予防サービス事業所向け</t>
    <rPh sb="0" eb="2">
      <t>ベッシ</t>
    </rPh>
    <rPh sb="21" eb="22">
      <t>ム</t>
    </rPh>
    <phoneticPr fontId="4"/>
  </si>
  <si>
    <t>別紙④：　介護予防支援事業所向け</t>
    <rPh sb="0" eb="2">
      <t>ベッシ</t>
    </rPh>
    <rPh sb="5" eb="11">
      <t>カイゴヨボウシエン</t>
    </rPh>
    <rPh sb="11" eb="14">
      <t>ジギョウショ</t>
    </rPh>
    <rPh sb="14" eb="15">
      <t>ム</t>
    </rPh>
    <phoneticPr fontId="4"/>
  </si>
  <si>
    <t>（該当に○）</t>
    <rPh sb="1" eb="3">
      <t>ガイトウ</t>
    </rPh>
    <phoneticPr fontId="4"/>
  </si>
  <si>
    <t>（別紙①：地域密着型サービス事業所向け）</t>
    <rPh sb="1" eb="3">
      <t>ベッシ</t>
    </rPh>
    <rPh sb="17" eb="18">
      <t>ム</t>
    </rPh>
    <phoneticPr fontId="33"/>
  </si>
  <si>
    <t>介護保険法第７８条の２第４項</t>
    <phoneticPr fontId="33"/>
  </si>
  <si>
    <t>一</t>
    <rPh sb="0" eb="1">
      <t>イチ</t>
    </rPh>
    <phoneticPr fontId="4"/>
  </si>
  <si>
    <t>申請者が市町村の条例で定める者でないとき。</t>
    <phoneticPr fontId="4"/>
  </si>
  <si>
    <t>二</t>
    <rPh sb="0" eb="1">
      <t>ニ</t>
    </rPh>
    <phoneticPr fontId="4"/>
  </si>
  <si>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4"/>
  </si>
  <si>
    <t>三</t>
    <rPh sb="0" eb="1">
      <t>サン</t>
    </rPh>
    <phoneticPr fontId="4"/>
  </si>
  <si>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4"/>
  </si>
  <si>
    <t>四</t>
    <rPh sb="0" eb="1">
      <t>ヨン</t>
    </rPh>
    <phoneticPr fontId="4"/>
  </si>
  <si>
    <t>当該申請に係る事業所が当該市町村の区域の外にある場合であって、その所在地の市町村長（以下この条において「所在地市町村長」という。）の同意を得ていないとき。</t>
    <phoneticPr fontId="4"/>
  </si>
  <si>
    <t>四の二</t>
    <rPh sb="0" eb="1">
      <t>ヨン</t>
    </rPh>
    <rPh sb="2" eb="3">
      <t>ニ</t>
    </rPh>
    <phoneticPr fontId="4"/>
  </si>
  <si>
    <t>申請者が、禁錮以上の刑に処せられ、その執行を終わり、又は執行を受けることがなくなるまでの者であるとき。</t>
    <phoneticPr fontId="4"/>
  </si>
  <si>
    <t>五</t>
    <rPh sb="0" eb="1">
      <t>ゴ</t>
    </rPh>
    <phoneticPr fontId="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</si>
  <si>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</si>
  <si>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五の二</t>
    <rPh sb="0" eb="1">
      <t>ゴ</t>
    </rPh>
    <rPh sb="2" eb="3">
      <t>ニ</t>
    </rPh>
    <phoneticPr fontId="4"/>
  </si>
  <si>
    <t>申請者が、労働に関する法律の規定であって政令で定めるものにより罰金の刑に処せられ、その執行を終わり、又は執行を受けることがなくなるまでの者であるとき。</t>
    <phoneticPr fontId="4"/>
  </si>
  <si>
    <t>五の三</t>
    <rPh sb="0" eb="1">
      <t>ゴ</t>
    </rPh>
    <rPh sb="2" eb="3">
      <t>サン</t>
    </rPh>
    <phoneticPr fontId="4"/>
  </si>
  <si>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4"/>
  </si>
  <si>
    <t>六</t>
    <rPh sb="0" eb="1">
      <t>ロク</t>
    </rPh>
    <phoneticPr fontId="4"/>
  </si>
  <si>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</si>
  <si>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六の二</t>
    <rPh sb="0" eb="1">
      <t>ロク</t>
    </rPh>
    <rPh sb="2" eb="3">
      <t>ニ</t>
    </rPh>
    <phoneticPr fontId="4"/>
  </si>
  <si>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</si>
  <si>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六の三</t>
    <rPh sb="0" eb="1">
      <t>ロク</t>
    </rPh>
    <rPh sb="2" eb="3">
      <t>サン</t>
    </rPh>
    <phoneticPr fontId="4"/>
  </si>
  <si>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</si>
  <si>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七</t>
    <rPh sb="0" eb="1">
      <t>ナナ</t>
    </rPh>
    <phoneticPr fontId="4"/>
  </si>
  <si>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4"/>
  </si>
  <si>
    <t>七の二</t>
    <rPh sb="0" eb="1">
      <t>ナナ</t>
    </rPh>
    <rPh sb="2" eb="3">
      <t>ニ</t>
    </rPh>
    <phoneticPr fontId="4"/>
  </si>
  <si>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4"/>
  </si>
  <si>
    <t>八</t>
    <rPh sb="0" eb="1">
      <t>ハチ</t>
    </rPh>
    <phoneticPr fontId="4"/>
  </si>
  <si>
    <t>申請者が、指定の申請前五年以内に居宅サービス等に関し不正又は著しく不当な行為をした者であるとき。</t>
    <phoneticPr fontId="4"/>
  </si>
  <si>
    <t>九</t>
    <rPh sb="0" eb="1">
      <t>キュウ</t>
    </rPh>
    <phoneticPr fontId="4"/>
  </si>
  <si>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4"/>
  </si>
  <si>
    <t>十</t>
    <rPh sb="0" eb="1">
      <t>ジュウ</t>
    </rPh>
    <phoneticPr fontId="4"/>
  </si>
  <si>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4"/>
  </si>
  <si>
    <t>十一</t>
    <rPh sb="0" eb="2">
      <t>ジュウイチ</t>
    </rPh>
    <phoneticPr fontId="4"/>
  </si>
  <si>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4"/>
  </si>
  <si>
    <t>十二</t>
    <rPh sb="0" eb="2">
      <t>ジュウニ</t>
    </rPh>
    <phoneticPr fontId="4"/>
  </si>
  <si>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4"/>
  </si>
  <si>
    <t>（別紙②：居宅介護支援事業所向け）</t>
    <rPh sb="1" eb="3">
      <t>ベッシ</t>
    </rPh>
    <rPh sb="14" eb="15">
      <t>ム</t>
    </rPh>
    <phoneticPr fontId="33"/>
  </si>
  <si>
    <t>介護保険法第７９条第２項</t>
    <phoneticPr fontId="33"/>
  </si>
  <si>
    <t>当該申請に係る事業所の介護支援専門員の人員が、第八十一条第一項の市町村の条例で定める員数を満たしていないとき。</t>
    <phoneticPr fontId="4"/>
  </si>
  <si>
    <t>申請者が、第八十一条第二項に規定する指定居宅介護支援の事業の運営に関する基準に従って適正な居宅介護支援事業の運営をすることができないと認められるとき。</t>
    <phoneticPr fontId="4"/>
  </si>
  <si>
    <t>三の二</t>
    <rPh sb="0" eb="1">
      <t>サン</t>
    </rPh>
    <rPh sb="2" eb="3">
      <t>ニ</t>
    </rPh>
    <phoneticPr fontId="4"/>
  </si>
  <si>
    <t>四の三</t>
    <rPh sb="0" eb="1">
      <t>ヨン</t>
    </rPh>
    <rPh sb="2" eb="3">
      <t>サン</t>
    </rPh>
    <phoneticPr fontId="4"/>
  </si>
  <si>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</si>
  <si>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</si>
  <si>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4"/>
  </si>
  <si>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4"/>
  </si>
  <si>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4"/>
  </si>
  <si>
    <t>申請者が、法人で、その役員等のうちに第三号の二から第五号まで又は第六号から前号までのいずれかに該当する者のあるものであるとき。</t>
    <phoneticPr fontId="4"/>
  </si>
  <si>
    <t>申請者が、法人でない事業所で、その管理者が第三号の二から第五号まで又は第六号から第七号までのいずれかに該当する者であるとき。</t>
    <phoneticPr fontId="4"/>
  </si>
  <si>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33"/>
  </si>
  <si>
    <t>介護保険法第１１５条の１２第２項</t>
    <phoneticPr fontId="33"/>
  </si>
  <si>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4"/>
  </si>
  <si>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4"/>
  </si>
  <si>
    <t>当該申請に係る事業所が当該市町村の区域の外にある場合であって、その所在地の市町村長の同意を得ていないとき。</t>
    <phoneticPr fontId="4"/>
  </si>
  <si>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</si>
  <si>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</si>
  <si>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</si>
  <si>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4"/>
  </si>
  <si>
    <t>七の二</t>
    <rPh sb="0" eb="1">
      <t>シチ</t>
    </rPh>
    <rPh sb="2" eb="3">
      <t>フタ</t>
    </rPh>
    <phoneticPr fontId="4"/>
  </si>
  <si>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4"/>
  </si>
  <si>
    <t>申請者（介護予防認知症対応型共同生活介護に係る指定の申請者を除く。）が、法人で、その役員等のうちに第四号の二から第六号まで又は前三号のいずれかに該当する者のあるものであるとき。</t>
    <phoneticPr fontId="4"/>
  </si>
  <si>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4"/>
  </si>
  <si>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4"/>
  </si>
  <si>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4"/>
  </si>
  <si>
    <t>（別紙④：介護予防支援事業所向け）</t>
    <rPh sb="1" eb="3">
      <t>ベッシ</t>
    </rPh>
    <rPh sb="5" eb="7">
      <t>カイゴ</t>
    </rPh>
    <rPh sb="7" eb="9">
      <t>ヨボウ</t>
    </rPh>
    <rPh sb="9" eb="11">
      <t>シエン</t>
    </rPh>
    <rPh sb="11" eb="14">
      <t>ジギョウショ</t>
    </rPh>
    <rPh sb="14" eb="15">
      <t>ム</t>
    </rPh>
    <phoneticPr fontId="33"/>
  </si>
  <si>
    <t>介護保険法第115条の22第２項</t>
    <phoneticPr fontId="33"/>
  </si>
  <si>
    <t>当該申請に係る事業所の従業者の知識及び技能並びに人員が、第百十五条の二十四第一項の市町村の条例で定める基準及び同項の市町村の条例で定める員数を満たしていないとき。</t>
    <phoneticPr fontId="4"/>
  </si>
  <si>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4"/>
  </si>
  <si>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</si>
  <si>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</si>
  <si>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4"/>
  </si>
  <si>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4"/>
  </si>
  <si>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4"/>
  </si>
  <si>
    <t>（標準様式７）</t>
    <rPh sb="1" eb="3">
      <t>ヒョウジュン</t>
    </rPh>
    <rPh sb="3" eb="5">
      <t>ヨウシキ</t>
    </rPh>
    <phoneticPr fontId="4"/>
  </si>
  <si>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4"/>
  </si>
  <si>
    <t>フリガナ</t>
    <phoneticPr fontId="4"/>
  </si>
  <si>
    <t>介護支援専門員番号</t>
    <rPh sb="0" eb="2">
      <t>カイゴ</t>
    </rPh>
    <rPh sb="2" eb="4">
      <t>シエン</t>
    </rPh>
    <rPh sb="4" eb="7">
      <t>センモンイン</t>
    </rPh>
    <rPh sb="7" eb="9">
      <t>バンゴウ</t>
    </rPh>
    <phoneticPr fontId="4"/>
  </si>
  <si>
    <t>氏　名</t>
    <rPh sb="0" eb="1">
      <t>シ</t>
    </rPh>
    <rPh sb="2" eb="3">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</si>
</sst>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人&quot;"/>
    <numFmt numFmtId="179" formatCode="#,##0.##"/>
    <numFmt numFmtId="180" formatCode="#,##0.0;[Red]\-#,##0.0"/>
    <numFmt numFmtId="181" formatCode="#,##0.0&quot;人&quot;"/>
  </numFmts>
  <fonts count="39" x14ac:knownFonts="1">
    <font>
      <sz val="11"/>
      <color theme="1"/>
      <name val="游ゴシック"/>
      <family val="2"/>
      <charset val="128"/>
      <scheme val="minor"/>
    </font>
    <font>
      <sz val="11"/>
      <color theme="1"/>
      <name val="游ゴシック"/>
      <family val="2"/>
      <charset val="128"/>
      <scheme val="minor"/>
    </font>
    <font>
      <sz val="16"/>
      <name val="HGSｺﾞｼｯｸM"/>
      <family val="3"/>
      <charset val="128"/>
    </font>
    <font>
      <sz val="6"/>
      <name val="游ゴシック"/>
      <family val="2"/>
      <charset val="128"/>
      <scheme val="minor"/>
    </font>
    <font>
      <sz val="6"/>
      <name val="ＭＳ Ｐゴシック"/>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rgb="FF000000"/>
      <name val="游ゴシック"/>
      <family val="3"/>
      <charset val="128"/>
      <scheme val="minor"/>
    </font>
    <font>
      <sz val="11"/>
      <color rgb="FF000000"/>
      <name val="Calibri"/>
      <family val="2"/>
    </font>
    <font>
      <sz val="9"/>
      <color rgb="FF000000"/>
      <name val="Meiryo UI"/>
      <family val="3"/>
      <charset val="128"/>
    </font>
    <font>
      <sz val="10"/>
      <color rgb="FF000000"/>
      <name val="Times New Roman"/>
      <family val="1"/>
    </font>
    <font>
      <sz val="11"/>
      <name val="ＭＳ Ｐゴシック"/>
      <family val="3"/>
      <charset val="128"/>
    </font>
    <font>
      <sz val="11"/>
      <color rgb="FF000000"/>
      <name val="ＭＳ Ｐゴシック"/>
      <family val="3"/>
      <charset val="128"/>
    </font>
    <font>
      <b/>
      <sz val="12"/>
      <color rgb="FF000000"/>
      <name val="ＭＳ Ｐゴシック"/>
      <family val="3"/>
      <charset val="128"/>
    </font>
    <font>
      <sz val="10"/>
      <name val="ＭＳ Ｐゴシック"/>
      <family val="3"/>
      <charset val="128"/>
    </font>
    <font>
      <sz val="9"/>
      <color rgb="FF000000"/>
      <name val="ＭＳ Ｐゴシック"/>
      <family val="3"/>
      <charset val="128"/>
    </font>
    <font>
      <sz val="10"/>
      <color rgb="FF000000"/>
      <name val="ＭＳ Ｐゴシック"/>
      <family val="3"/>
      <charset val="128"/>
    </font>
    <font>
      <b/>
      <sz val="12"/>
      <name val="ＭＳ Ｐゴシック"/>
      <family val="3"/>
      <charset val="128"/>
    </font>
    <font>
      <sz val="10.5"/>
      <name val="ＭＳ Ｐゴシック"/>
      <family val="3"/>
      <charset val="128"/>
    </font>
    <font>
      <sz val="10.5"/>
      <color rgb="FF000000"/>
      <name val="ＭＳ Ｐゴシック"/>
      <family val="3"/>
      <charset val="128"/>
    </font>
    <font>
      <b/>
      <sz val="10.5"/>
      <name val="ＭＳ Ｐゴシック"/>
      <family val="3"/>
      <charset val="128"/>
    </font>
    <font>
      <sz val="11"/>
      <color theme="1"/>
      <name val="游ゴシック"/>
      <family val="2"/>
      <scheme val="minor"/>
    </font>
    <font>
      <sz val="11"/>
      <color theme="1"/>
      <name val="ＭＳ Ｐゴシック"/>
      <family val="3"/>
      <charset val="128"/>
    </font>
    <font>
      <sz val="6"/>
      <name val="游ゴシック"/>
      <family val="3"/>
      <charset val="128"/>
      <scheme val="minor"/>
    </font>
    <font>
      <sz val="8"/>
      <color theme="1"/>
      <name val="ＭＳ Ｐゴシック"/>
      <family val="3"/>
      <charset val="128"/>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
      <patternFill patternType="solid">
        <fgColor theme="0" tint="-4.9989318521683403E-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0" fillId="0" borderId="0"/>
    <xf numFmtId="0" fontId="21" fillId="0" borderId="0"/>
    <xf numFmtId="0" fontId="31" fillId="0" borderId="0"/>
    <xf numFmtId="0" fontId="21" fillId="0" borderId="0">
      <alignment vertical="center"/>
    </xf>
  </cellStyleXfs>
  <cellXfs count="390">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horizontal="left" vertical="center"/>
    </xf>
    <xf numFmtId="0" fontId="5" fillId="0" borderId="0" xfId="0" applyFont="1">
      <alignment vertical="center"/>
    </xf>
    <xf numFmtId="0" fontId="6" fillId="0" borderId="0" xfId="0" applyFont="1" applyAlignment="1">
      <alignment horizontal="right" vertical="center"/>
    </xf>
    <xf numFmtId="0" fontId="6" fillId="4" borderId="0" xfId="0" applyFont="1" applyFill="1" applyAlignment="1">
      <alignment horizontal="center" vertical="center"/>
    </xf>
    <xf numFmtId="0" fontId="6" fillId="4" borderId="0" xfId="0" applyFont="1" applyFill="1" applyAlignment="1">
      <alignment horizontal="right" vertical="center"/>
    </xf>
    <xf numFmtId="0" fontId="6" fillId="4" borderId="0" xfId="0" applyFont="1" applyFill="1">
      <alignment vertical="center"/>
    </xf>
    <xf numFmtId="0" fontId="6" fillId="0" borderId="0" xfId="0" applyFont="1">
      <alignment vertical="center"/>
    </xf>
    <xf numFmtId="0" fontId="5" fillId="0" borderId="0" xfId="0" applyFont="1" applyAlignment="1">
      <alignment horizontal="center" vertical="center"/>
    </xf>
    <xf numFmtId="0" fontId="2" fillId="0" borderId="0" xfId="0" quotePrefix="1" applyFont="1" applyAlignment="1">
      <alignment horizontal="center" vertical="center"/>
    </xf>
    <xf numFmtId="0" fontId="2" fillId="4" borderId="0" xfId="0" applyFont="1" applyFill="1">
      <alignment vertical="center"/>
    </xf>
    <xf numFmtId="0" fontId="5" fillId="4" borderId="0" xfId="0" applyFont="1" applyFill="1" applyAlignment="1">
      <alignment horizontal="right" vertical="center"/>
    </xf>
    <xf numFmtId="0" fontId="5" fillId="4" borderId="0" xfId="0" applyFont="1" applyFill="1">
      <alignment vertical="center"/>
    </xf>
    <xf numFmtId="0" fontId="5" fillId="4" borderId="0" xfId="0" applyFont="1" applyFill="1" applyAlignment="1">
      <alignment horizontal="center" vertical="center"/>
    </xf>
    <xf numFmtId="0" fontId="2" fillId="4" borderId="0" xfId="0" applyFont="1" applyFill="1" applyAlignment="1">
      <alignment horizontal="center" vertical="center"/>
    </xf>
    <xf numFmtId="0" fontId="7" fillId="4" borderId="0" xfId="0" applyFont="1" applyFill="1" applyAlignment="1">
      <alignment horizontal="centerContinuous" vertical="center"/>
    </xf>
    <xf numFmtId="0" fontId="2" fillId="4" borderId="0" xfId="0" applyFont="1" applyFill="1" applyAlignment="1">
      <alignment horizontal="centerContinuous" vertical="center"/>
    </xf>
    <xf numFmtId="0" fontId="7"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20" fontId="2" fillId="4" borderId="0" xfId="0" applyNumberFormat="1" applyFont="1" applyFill="1">
      <alignment vertical="center"/>
    </xf>
    <xf numFmtId="20" fontId="2" fillId="4" borderId="0" xfId="0" applyNumberFormat="1" applyFont="1" applyFill="1" applyAlignment="1">
      <alignment horizontal="center" vertical="center"/>
    </xf>
    <xf numFmtId="176" fontId="2" fillId="4" borderId="0" xfId="0" applyNumberFormat="1" applyFont="1" applyFill="1">
      <alignment vertical="center"/>
    </xf>
    <xf numFmtId="0" fontId="2" fillId="4" borderId="0" xfId="0" applyFont="1" applyFill="1" applyAlignment="1">
      <alignment horizontal="left" vertical="center"/>
    </xf>
    <xf numFmtId="0" fontId="7" fillId="0" borderId="0" xfId="0" applyFont="1" applyAlignment="1">
      <alignment horizontal="left" vertical="center"/>
    </xf>
    <xf numFmtId="0" fontId="8" fillId="0" borderId="0" xfId="0" applyFont="1">
      <alignment vertical="center"/>
    </xf>
    <xf numFmtId="0" fontId="8" fillId="0" borderId="0" xfId="0" applyFont="1" applyAlignment="1">
      <alignment horizontal="left" vertical="center"/>
    </xf>
    <xf numFmtId="0" fontId="8" fillId="0" borderId="0" xfId="0" applyFont="1" applyAlignment="1">
      <alignment horizontal="right" vertical="center"/>
    </xf>
    <xf numFmtId="0" fontId="7" fillId="0" borderId="20" xfId="0" applyFont="1" applyBorder="1" applyAlignment="1">
      <alignment horizontal="center" vertical="center"/>
    </xf>
    <xf numFmtId="0" fontId="7" fillId="0" borderId="1" xfId="0" applyFont="1" applyBorder="1" applyAlignment="1">
      <alignment horizontal="center" vertical="center"/>
    </xf>
    <xf numFmtId="0" fontId="7" fillId="0" borderId="21" xfId="0" applyFont="1" applyBorder="1" applyAlignment="1">
      <alignment horizontal="center" vertical="center"/>
    </xf>
    <xf numFmtId="0" fontId="2" fillId="0" borderId="21" xfId="0" applyFont="1" applyBorder="1" applyAlignment="1">
      <alignment horizontal="center" vertical="center"/>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lignment vertical="center"/>
    </xf>
    <xf numFmtId="177" fontId="2" fillId="3" borderId="38" xfId="0" applyNumberFormat="1" applyFont="1" applyFill="1" applyBorder="1" applyAlignment="1" applyProtection="1">
      <alignment horizontal="center" vertical="center" shrinkToFit="1"/>
      <protection locked="0"/>
    </xf>
    <xf numFmtId="177" fontId="2" fillId="3" borderId="39" xfId="0" applyNumberFormat="1" applyFont="1" applyFill="1" applyBorder="1" applyAlignment="1" applyProtection="1">
      <alignment horizontal="center" vertical="center" shrinkToFit="1"/>
      <protection locked="0"/>
    </xf>
    <xf numFmtId="177" fontId="2" fillId="3" borderId="40" xfId="0" applyNumberFormat="1" applyFont="1" applyFill="1" applyBorder="1" applyAlignment="1" applyProtection="1">
      <alignment horizontal="center" vertical="center" shrinkToFit="1"/>
      <protection locked="0"/>
    </xf>
    <xf numFmtId="0" fontId="2" fillId="0" borderId="41" xfId="0" applyFont="1" applyBorder="1">
      <alignment vertical="center"/>
    </xf>
    <xf numFmtId="177" fontId="2" fillId="3" borderId="42" xfId="0" applyNumberFormat="1" applyFont="1" applyFill="1" applyBorder="1" applyAlignment="1" applyProtection="1">
      <alignment horizontal="center" vertical="center" shrinkToFit="1"/>
      <protection locked="0"/>
    </xf>
    <xf numFmtId="177" fontId="2" fillId="3" borderId="43" xfId="0" applyNumberFormat="1" applyFont="1" applyFill="1" applyBorder="1" applyAlignment="1" applyProtection="1">
      <alignment horizontal="center" vertical="center" shrinkToFit="1"/>
      <protection locked="0"/>
    </xf>
    <xf numFmtId="177" fontId="2" fillId="3" borderId="44" xfId="0" applyNumberFormat="1" applyFont="1" applyFill="1" applyBorder="1" applyAlignment="1" applyProtection="1">
      <alignment horizontal="center" vertical="center" shrinkToFit="1"/>
      <protection locked="0"/>
    </xf>
    <xf numFmtId="0" fontId="2" fillId="0" borderId="45" xfId="0" applyFont="1" applyBorder="1">
      <alignment vertical="center"/>
    </xf>
    <xf numFmtId="177" fontId="2" fillId="3" borderId="29" xfId="0" applyNumberFormat="1" applyFont="1" applyFill="1" applyBorder="1" applyAlignment="1" applyProtection="1">
      <alignment horizontal="center" vertical="center" shrinkToFit="1"/>
      <protection locked="0"/>
    </xf>
    <xf numFmtId="177" fontId="2" fillId="3" borderId="30" xfId="0" applyNumberFormat="1" applyFont="1" applyFill="1" applyBorder="1" applyAlignment="1" applyProtection="1">
      <alignment horizontal="center" vertical="center" shrinkToFit="1"/>
      <protection locked="0"/>
    </xf>
    <xf numFmtId="177" fontId="2" fillId="3" borderId="31" xfId="0" applyNumberFormat="1" applyFont="1" applyFill="1" applyBorder="1" applyAlignment="1" applyProtection="1">
      <alignment horizontal="center" vertical="center" shrinkToFit="1"/>
      <protection locked="0"/>
    </xf>
    <xf numFmtId="0" fontId="10" fillId="0" borderId="0" xfId="0" applyFont="1">
      <alignment vertical="center"/>
    </xf>
    <xf numFmtId="0" fontId="8" fillId="0" borderId="0" xfId="0" applyFont="1" applyAlignment="1">
      <alignment vertical="center" shrinkToFit="1"/>
    </xf>
    <xf numFmtId="0" fontId="9" fillId="0" borderId="0" xfId="0" applyFont="1" applyAlignment="1">
      <alignment vertical="center" shrinkToFit="1"/>
    </xf>
    <xf numFmtId="0" fontId="7" fillId="4" borderId="0" xfId="0" applyFont="1" applyFill="1">
      <alignment vertical="center"/>
    </xf>
    <xf numFmtId="0" fontId="7" fillId="0" borderId="0" xfId="0" applyFont="1" applyAlignment="1">
      <alignment horizontal="centerContinuous" vertical="center"/>
    </xf>
    <xf numFmtId="178" fontId="7" fillId="4" borderId="0" xfId="0" applyNumberFormat="1" applyFont="1" applyFill="1" applyAlignment="1">
      <alignment horizontal="center" vertical="center"/>
    </xf>
    <xf numFmtId="179" fontId="7" fillId="0" borderId="0" xfId="0" applyNumberFormat="1" applyFont="1">
      <alignment vertical="center"/>
    </xf>
    <xf numFmtId="0" fontId="7" fillId="4" borderId="0" xfId="0" applyFont="1" applyFill="1" applyAlignment="1">
      <alignment horizontal="center" vertical="center"/>
    </xf>
    <xf numFmtId="180" fontId="7" fillId="4" borderId="0" xfId="1" applyNumberFormat="1" applyFont="1" applyFill="1" applyBorder="1" applyAlignment="1" applyProtection="1">
      <alignment horizontal="right" vertical="center"/>
    </xf>
    <xf numFmtId="180" fontId="7" fillId="4" borderId="0" xfId="1" applyNumberFormat="1" applyFont="1" applyFill="1" applyBorder="1" applyAlignment="1" applyProtection="1">
      <alignment vertical="center"/>
    </xf>
    <xf numFmtId="176" fontId="7" fillId="4" borderId="0" xfId="0" applyNumberFormat="1" applyFont="1" applyFill="1">
      <alignment vertical="center"/>
    </xf>
    <xf numFmtId="0" fontId="7" fillId="0" borderId="0" xfId="0" applyFont="1" applyAlignment="1">
      <alignment horizontal="right" vertical="center"/>
    </xf>
    <xf numFmtId="0" fontId="11" fillId="0" borderId="0" xfId="0" applyFont="1">
      <alignment vertical="center"/>
    </xf>
    <xf numFmtId="0" fontId="7" fillId="4" borderId="0" xfId="0" applyFont="1" applyFill="1" applyAlignment="1">
      <alignment horizontal="left" vertical="center"/>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justify" vertical="center" wrapText="1"/>
    </xf>
    <xf numFmtId="0" fontId="8" fillId="0" borderId="0" xfId="0" applyFont="1" applyAlignment="1">
      <alignment vertical="center" wrapText="1"/>
    </xf>
    <xf numFmtId="0" fontId="8" fillId="0" borderId="0" xfId="0" applyFont="1" applyAlignment="1">
      <alignment horizontal="justify" vertical="center" wrapText="1"/>
    </xf>
    <xf numFmtId="0" fontId="0" fillId="4" borderId="0" xfId="0" applyFill="1">
      <alignment vertical="center"/>
    </xf>
    <xf numFmtId="0" fontId="6" fillId="4" borderId="0" xfId="0" applyFont="1" applyFill="1" applyAlignment="1">
      <alignment horizontal="left" vertical="center"/>
    </xf>
    <xf numFmtId="0" fontId="8" fillId="4" borderId="0" xfId="0" applyFont="1" applyFill="1" applyAlignment="1">
      <alignment horizontal="left" vertical="center"/>
    </xf>
    <xf numFmtId="0" fontId="8" fillId="4" borderId="0" xfId="0" applyFont="1" applyFill="1">
      <alignment vertical="center"/>
    </xf>
    <xf numFmtId="0" fontId="8" fillId="3" borderId="1" xfId="0" applyFont="1" applyFill="1" applyBorder="1" applyAlignment="1">
      <alignment horizontal="left" vertical="center"/>
    </xf>
    <xf numFmtId="0" fontId="8" fillId="5" borderId="1" xfId="0" applyFont="1" applyFill="1" applyBorder="1" applyAlignment="1">
      <alignment horizontal="left" vertical="center"/>
    </xf>
    <xf numFmtId="0" fontId="12" fillId="4" borderId="0" xfId="0" applyFont="1" applyFill="1" applyAlignment="1">
      <alignment horizontal="left" vertical="center"/>
    </xf>
    <xf numFmtId="0" fontId="8" fillId="4" borderId="1" xfId="0" applyFont="1" applyFill="1" applyBorder="1" applyAlignment="1">
      <alignment horizontal="center" vertical="center"/>
    </xf>
    <xf numFmtId="0" fontId="8" fillId="4" borderId="1" xfId="0" applyFont="1" applyFill="1" applyBorder="1" applyAlignment="1">
      <alignment horizontal="left" vertical="center"/>
    </xf>
    <xf numFmtId="0" fontId="13" fillId="4" borderId="0" xfId="0" applyFont="1" applyFill="1" applyAlignment="1">
      <alignment horizontal="left" vertical="center"/>
    </xf>
    <xf numFmtId="0" fontId="8" fillId="4" borderId="0" xfId="0" applyFont="1" applyFill="1" applyAlignment="1">
      <alignment horizontal="left" vertical="center" wrapText="1"/>
    </xf>
    <xf numFmtId="0" fontId="13" fillId="4" borderId="0" xfId="0" applyFont="1" applyFill="1">
      <alignment vertical="center"/>
    </xf>
    <xf numFmtId="0" fontId="10" fillId="4" borderId="0" xfId="0" applyFont="1" applyFill="1">
      <alignment vertical="center"/>
    </xf>
    <xf numFmtId="0" fontId="13" fillId="4" borderId="0" xfId="0" applyFont="1" applyFill="1" applyAlignment="1">
      <alignment vertical="center" shrinkToFit="1"/>
    </xf>
    <xf numFmtId="0" fontId="16" fillId="4" borderId="0" xfId="0" applyFont="1" applyFill="1" applyAlignment="1">
      <alignment vertical="center" shrinkToFit="1"/>
    </xf>
    <xf numFmtId="0" fontId="8" fillId="4" borderId="0" xfId="0" applyFont="1" applyFill="1" applyAlignment="1">
      <alignment vertical="center" wrapText="1"/>
    </xf>
    <xf numFmtId="0" fontId="8" fillId="4" borderId="0" xfId="0" applyFont="1" applyFill="1" applyAlignment="1">
      <alignment vertical="center" textRotation="90"/>
    </xf>
    <xf numFmtId="0" fontId="17" fillId="4" borderId="0" xfId="0" applyFont="1" applyFill="1" applyAlignment="1">
      <alignment horizontal="left" vertical="center"/>
    </xf>
    <xf numFmtId="0" fontId="17" fillId="0" borderId="0" xfId="0" applyFont="1" applyAlignment="1">
      <alignment horizontal="left" vertical="center"/>
    </xf>
    <xf numFmtId="0" fontId="21" fillId="4" borderId="0" xfId="2" applyFont="1" applyFill="1" applyAlignment="1">
      <alignment horizontal="left" vertical="top"/>
    </xf>
    <xf numFmtId="0" fontId="22" fillId="4" borderId="0" xfId="2" applyFont="1" applyFill="1" applyAlignment="1">
      <alignment horizontal="center" vertical="top"/>
    </xf>
    <xf numFmtId="0" fontId="22" fillId="4" borderId="0" xfId="2" applyFont="1" applyFill="1" applyAlignment="1">
      <alignment horizontal="left" vertical="top"/>
    </xf>
    <xf numFmtId="0" fontId="22" fillId="4" borderId="18" xfId="2" applyFont="1" applyFill="1" applyBorder="1" applyAlignment="1">
      <alignment horizontal="center" vertical="top"/>
    </xf>
    <xf numFmtId="0" fontId="22" fillId="4" borderId="53" xfId="2" applyFont="1" applyFill="1" applyBorder="1" applyAlignment="1">
      <alignment horizontal="center" vertical="top"/>
    </xf>
    <xf numFmtId="0" fontId="22" fillId="4" borderId="69" xfId="2" applyFont="1" applyFill="1" applyBorder="1" applyAlignment="1">
      <alignment horizontal="center" vertical="top"/>
    </xf>
    <xf numFmtId="0" fontId="22" fillId="4" borderId="62" xfId="2" applyFont="1" applyFill="1" applyBorder="1" applyAlignment="1">
      <alignment horizontal="center" vertical="top"/>
    </xf>
    <xf numFmtId="0" fontId="21" fillId="0" borderId="0" xfId="3" applyAlignment="1">
      <alignment vertical="center"/>
    </xf>
    <xf numFmtId="0" fontId="21" fillId="0" borderId="9" xfId="3" applyBorder="1" applyAlignment="1">
      <alignment vertical="center"/>
    </xf>
    <xf numFmtId="0" fontId="21" fillId="0" borderId="5" xfId="3" applyBorder="1" applyAlignment="1">
      <alignment vertical="center"/>
    </xf>
    <xf numFmtId="0" fontId="21" fillId="0" borderId="8" xfId="3" applyBorder="1" applyAlignment="1">
      <alignment vertical="center"/>
    </xf>
    <xf numFmtId="0" fontId="21" fillId="0" borderId="75" xfId="3" applyBorder="1" applyAlignment="1">
      <alignment vertical="center"/>
    </xf>
    <xf numFmtId="0" fontId="21" fillId="0" borderId="76" xfId="3" applyBorder="1" applyAlignment="1">
      <alignment vertical="center"/>
    </xf>
    <xf numFmtId="0" fontId="21" fillId="0" borderId="55" xfId="3" applyBorder="1" applyAlignment="1">
      <alignment vertical="center"/>
    </xf>
    <xf numFmtId="0" fontId="21" fillId="0" borderId="56" xfId="3" applyBorder="1" applyAlignment="1">
      <alignment vertical="center"/>
    </xf>
    <xf numFmtId="0" fontId="21" fillId="0" borderId="16" xfId="3" applyBorder="1" applyAlignment="1">
      <alignment vertical="center"/>
    </xf>
    <xf numFmtId="0" fontId="21" fillId="0" borderId="77" xfId="3" applyBorder="1" applyAlignment="1">
      <alignment vertical="center"/>
    </xf>
    <xf numFmtId="0" fontId="21" fillId="0" borderId="15" xfId="3" applyBorder="1" applyAlignment="1">
      <alignment vertical="center"/>
    </xf>
    <xf numFmtId="0" fontId="21" fillId="0" borderId="57" xfId="3" applyBorder="1" applyAlignment="1">
      <alignment vertical="center"/>
    </xf>
    <xf numFmtId="0" fontId="21" fillId="0" borderId="14" xfId="3" applyBorder="1" applyAlignment="1">
      <alignment vertical="center"/>
    </xf>
    <xf numFmtId="0" fontId="21" fillId="0" borderId="64" xfId="3" applyBorder="1" applyAlignment="1">
      <alignment vertical="center"/>
    </xf>
    <xf numFmtId="0" fontId="21" fillId="0" borderId="78" xfId="3" applyBorder="1" applyAlignment="1">
      <alignment vertical="center"/>
    </xf>
    <xf numFmtId="0" fontId="21" fillId="0" borderId="51" xfId="3" applyBorder="1" applyAlignment="1">
      <alignment vertical="center"/>
    </xf>
    <xf numFmtId="0" fontId="21" fillId="0" borderId="65" xfId="3" applyBorder="1" applyAlignment="1">
      <alignment vertical="center"/>
    </xf>
    <xf numFmtId="0" fontId="21" fillId="0" borderId="79" xfId="3" applyBorder="1" applyAlignment="1">
      <alignment vertical="center"/>
    </xf>
    <xf numFmtId="0" fontId="21" fillId="0" borderId="25" xfId="3" applyBorder="1" applyAlignment="1">
      <alignment vertical="center"/>
    </xf>
    <xf numFmtId="0" fontId="21" fillId="0" borderId="28" xfId="3" applyBorder="1" applyAlignment="1">
      <alignment vertical="center"/>
    </xf>
    <xf numFmtId="0" fontId="21" fillId="0" borderId="0" xfId="3" applyAlignment="1">
      <alignment horizontal="right" vertical="center"/>
    </xf>
    <xf numFmtId="0" fontId="26" fillId="4" borderId="0" xfId="2" applyFont="1" applyFill="1" applyAlignment="1">
      <alignment horizontal="left" vertical="top"/>
    </xf>
    <xf numFmtId="0" fontId="26" fillId="4" borderId="0" xfId="2" applyFont="1" applyFill="1" applyAlignment="1">
      <alignment horizontal="left" vertical="center"/>
    </xf>
    <xf numFmtId="0" fontId="26" fillId="4" borderId="0" xfId="2" applyFont="1" applyFill="1" applyAlignment="1">
      <alignment horizontal="right" vertical="center"/>
    </xf>
    <xf numFmtId="0" fontId="28" fillId="4" borderId="0" xfId="2" applyFont="1" applyFill="1" applyAlignment="1">
      <alignment horizontal="left" vertical="top"/>
    </xf>
    <xf numFmtId="0" fontId="21" fillId="4" borderId="81" xfId="2" applyFont="1" applyFill="1" applyBorder="1" applyAlignment="1">
      <alignment horizontal="left" vertical="center" wrapText="1"/>
    </xf>
    <xf numFmtId="0" fontId="22" fillId="4" borderId="82" xfId="2" applyFont="1" applyFill="1" applyBorder="1" applyAlignment="1">
      <alignment horizontal="left" vertical="center" wrapText="1"/>
    </xf>
    <xf numFmtId="0" fontId="21" fillId="4" borderId="83" xfId="2" applyFont="1" applyFill="1" applyBorder="1" applyAlignment="1">
      <alignment horizontal="left" vertical="center" wrapText="1"/>
    </xf>
    <xf numFmtId="0" fontId="22" fillId="4" borderId="84" xfId="2" applyFont="1" applyFill="1" applyBorder="1" applyAlignment="1">
      <alignment horizontal="left" vertical="center" wrapText="1"/>
    </xf>
    <xf numFmtId="0" fontId="21" fillId="4" borderId="0" xfId="2" applyFont="1" applyFill="1" applyAlignment="1">
      <alignment horizontal="left" vertical="center" wrapText="1"/>
    </xf>
    <xf numFmtId="0" fontId="22" fillId="4" borderId="0" xfId="2" applyFont="1" applyFill="1" applyAlignment="1">
      <alignment horizontal="left" vertical="center" wrapText="1"/>
    </xf>
    <xf numFmtId="0" fontId="21" fillId="4" borderId="0" xfId="2" applyFont="1" applyFill="1" applyAlignment="1">
      <alignment horizontal="left" vertical="top" wrapText="1"/>
    </xf>
    <xf numFmtId="0" fontId="29" fillId="4" borderId="0" xfId="2" applyFont="1" applyFill="1" applyAlignment="1">
      <alignment horizontal="left" vertical="top"/>
    </xf>
    <xf numFmtId="0" fontId="30" fillId="4" borderId="0" xfId="2" applyFont="1" applyFill="1" applyAlignment="1">
      <alignment horizontal="center" vertical="center"/>
    </xf>
    <xf numFmtId="0" fontId="28" fillId="4" borderId="0" xfId="2" applyFont="1" applyFill="1" applyAlignment="1">
      <alignment vertical="center"/>
    </xf>
    <xf numFmtId="0" fontId="28" fillId="4" borderId="0" xfId="2" applyFont="1" applyFill="1" applyAlignment="1">
      <alignment horizontal="right" vertical="center"/>
    </xf>
    <xf numFmtId="0" fontId="28" fillId="4" borderId="0" xfId="2" applyFont="1" applyFill="1" applyAlignment="1">
      <alignment horizontal="center" vertical="center"/>
    </xf>
    <xf numFmtId="0" fontId="28" fillId="4" borderId="0" xfId="2" applyFont="1" applyFill="1" applyAlignment="1">
      <alignment horizontal="left" vertical="center"/>
    </xf>
    <xf numFmtId="0" fontId="26" fillId="4" borderId="0" xfId="2" applyFont="1" applyFill="1"/>
    <xf numFmtId="0" fontId="29" fillId="4" borderId="0" xfId="2" applyFont="1" applyFill="1" applyAlignment="1">
      <alignment horizontal="left"/>
    </xf>
    <xf numFmtId="0" fontId="27" fillId="4" borderId="0" xfId="2" applyFont="1" applyFill="1" applyAlignment="1">
      <alignment horizontal="right" vertical="top"/>
    </xf>
    <xf numFmtId="0" fontId="29" fillId="4" borderId="51" xfId="2" applyFont="1" applyFill="1" applyBorder="1"/>
    <xf numFmtId="0" fontId="28" fillId="4" borderId="0" xfId="2" applyFont="1" applyFill="1" applyAlignment="1">
      <alignment horizontal="center" vertical="top"/>
    </xf>
    <xf numFmtId="0" fontId="24" fillId="4" borderId="0" xfId="2" applyFont="1" applyFill="1" applyAlignment="1">
      <alignment vertical="top"/>
    </xf>
    <xf numFmtId="0" fontId="24" fillId="4" borderId="0" xfId="2" applyFont="1" applyFill="1" applyAlignment="1">
      <alignment vertical="top" wrapText="1"/>
    </xf>
    <xf numFmtId="0" fontId="29" fillId="4" borderId="1" xfId="2" applyFont="1" applyFill="1" applyBorder="1" applyAlignment="1">
      <alignment horizontal="center" vertical="center"/>
    </xf>
    <xf numFmtId="0" fontId="32" fillId="0" borderId="0" xfId="4" applyFont="1"/>
    <xf numFmtId="0" fontId="34" fillId="0" borderId="0" xfId="4" applyFont="1" applyAlignment="1">
      <alignment wrapText="1"/>
    </xf>
    <xf numFmtId="0" fontId="34" fillId="0" borderId="55" xfId="4" applyFont="1" applyBorder="1" applyAlignment="1">
      <alignment vertical="top"/>
    </xf>
    <xf numFmtId="0" fontId="34" fillId="0" borderId="57" xfId="4" applyFont="1" applyBorder="1" applyAlignment="1">
      <alignment vertical="top" wrapText="1"/>
    </xf>
    <xf numFmtId="0" fontId="34" fillId="0" borderId="15" xfId="4" applyFont="1" applyBorder="1" applyAlignment="1">
      <alignment vertical="top"/>
    </xf>
    <xf numFmtId="0" fontId="34" fillId="0" borderId="14" xfId="4" applyFont="1" applyBorder="1" applyAlignment="1">
      <alignment vertical="top" wrapText="1"/>
    </xf>
    <xf numFmtId="0" fontId="34" fillId="0" borderId="64" xfId="4" applyFont="1" applyBorder="1" applyAlignment="1">
      <alignment vertical="top"/>
    </xf>
    <xf numFmtId="0" fontId="34" fillId="0" borderId="65" xfId="4" applyFont="1" applyBorder="1" applyAlignment="1">
      <alignment vertical="top" wrapText="1"/>
    </xf>
    <xf numFmtId="0" fontId="34" fillId="0" borderId="0" xfId="4" applyFont="1"/>
    <xf numFmtId="0" fontId="7" fillId="0" borderId="51" xfId="0" applyFont="1" applyBorder="1" applyAlignment="1">
      <alignment horizontal="center" vertical="center"/>
    </xf>
    <xf numFmtId="0" fontId="7" fillId="0" borderId="2" xfId="0" applyFont="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center" vertical="center"/>
    </xf>
    <xf numFmtId="176" fontId="7" fillId="0" borderId="2" xfId="0" applyNumberFormat="1" applyFont="1" applyBorder="1" applyAlignment="1">
      <alignment horizontal="center" vertical="center"/>
    </xf>
    <xf numFmtId="176" fontId="7" fillId="0" borderId="18" xfId="0" applyNumberFormat="1" applyFont="1" applyBorder="1" applyAlignment="1">
      <alignment horizontal="center" vertical="center"/>
    </xf>
    <xf numFmtId="176" fontId="7" fillId="0" borderId="3" xfId="0" applyNumberFormat="1" applyFont="1" applyBorder="1" applyAlignment="1">
      <alignment horizontal="center" vertical="center"/>
    </xf>
    <xf numFmtId="181" fontId="7" fillId="4" borderId="2" xfId="0" applyNumberFormat="1" applyFont="1" applyFill="1" applyBorder="1" applyAlignment="1">
      <alignment horizontal="center" vertical="center"/>
    </xf>
    <xf numFmtId="181" fontId="7" fillId="4" borderId="18" xfId="0" applyNumberFormat="1" applyFont="1" applyFill="1" applyBorder="1" applyAlignment="1">
      <alignment horizontal="center" vertical="center"/>
    </xf>
    <xf numFmtId="181" fontId="7" fillId="4" borderId="3" xfId="0" applyNumberFormat="1" applyFont="1" applyFill="1" applyBorder="1" applyAlignment="1">
      <alignment horizontal="center" vertical="center"/>
    </xf>
    <xf numFmtId="0" fontId="7" fillId="3" borderId="2"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179" fontId="7" fillId="0" borderId="2" xfId="0" applyNumberFormat="1" applyFont="1" applyBorder="1" applyAlignment="1">
      <alignment horizontal="center" vertical="center"/>
    </xf>
    <xf numFmtId="179" fontId="7" fillId="0" borderId="18" xfId="0" applyNumberFormat="1" applyFont="1" applyBorder="1" applyAlignment="1">
      <alignment horizontal="center" vertical="center"/>
    </xf>
    <xf numFmtId="179" fontId="7" fillId="0" borderId="3" xfId="0" applyNumberFormat="1" applyFont="1" applyBorder="1" applyAlignment="1">
      <alignment horizontal="center" vertical="center"/>
    </xf>
    <xf numFmtId="180" fontId="7" fillId="4" borderId="0" xfId="0" applyNumberFormat="1" applyFont="1" applyFill="1" applyAlignment="1">
      <alignment horizontal="center" vertical="center"/>
    </xf>
    <xf numFmtId="0" fontId="7" fillId="4" borderId="0" xfId="0" applyFont="1" applyFill="1" applyAlignment="1">
      <alignment horizontal="center" vertical="center"/>
    </xf>
    <xf numFmtId="0" fontId="7" fillId="4" borderId="0" xfId="0" applyFont="1" applyFill="1" applyAlignment="1">
      <alignment horizontal="right" vertical="center"/>
    </xf>
    <xf numFmtId="179" fontId="7" fillId="0" borderId="2" xfId="0" applyNumberFormat="1" applyFont="1" applyBorder="1" applyAlignment="1">
      <alignment horizontal="right" vertical="center"/>
    </xf>
    <xf numFmtId="179" fontId="7" fillId="0" borderId="3" xfId="0" applyNumberFormat="1" applyFont="1" applyBorder="1" applyAlignment="1">
      <alignment horizontal="right" vertical="center"/>
    </xf>
    <xf numFmtId="179" fontId="7" fillId="0" borderId="2" xfId="1" applyNumberFormat="1" applyFont="1" applyFill="1" applyBorder="1" applyAlignment="1" applyProtection="1">
      <alignment horizontal="right" vertical="center"/>
    </xf>
    <xf numFmtId="179" fontId="7" fillId="0" borderId="3" xfId="1" applyNumberFormat="1" applyFont="1" applyFill="1" applyBorder="1" applyAlignment="1" applyProtection="1">
      <alignment horizontal="right" vertical="center"/>
    </xf>
    <xf numFmtId="179" fontId="7" fillId="3" borderId="2" xfId="0" applyNumberFormat="1" applyFont="1" applyFill="1" applyBorder="1" applyAlignment="1" applyProtection="1">
      <alignment horizontal="right" vertical="center"/>
      <protection locked="0"/>
    </xf>
    <xf numFmtId="179" fontId="7" fillId="3" borderId="3" xfId="0" applyNumberFormat="1" applyFont="1" applyFill="1" applyBorder="1" applyAlignment="1" applyProtection="1">
      <alignment horizontal="right" vertical="center"/>
      <protection locked="0"/>
    </xf>
    <xf numFmtId="179" fontId="7" fillId="3" borderId="2" xfId="1" applyNumberFormat="1" applyFont="1" applyFill="1" applyBorder="1" applyAlignment="1" applyProtection="1">
      <alignment horizontal="right" vertical="center"/>
      <protection locked="0"/>
    </xf>
    <xf numFmtId="179" fontId="7" fillId="3" borderId="3" xfId="1" applyNumberFormat="1" applyFont="1" applyFill="1" applyBorder="1" applyAlignment="1" applyProtection="1">
      <alignment horizontal="right" vertical="center"/>
      <protection locked="0"/>
    </xf>
    <xf numFmtId="0" fontId="7" fillId="0" borderId="0" xfId="0" applyFont="1" applyAlignment="1">
      <alignment horizontal="center" vertical="center"/>
    </xf>
    <xf numFmtId="0" fontId="8" fillId="0" borderId="0" xfId="0" applyFont="1" applyAlignment="1">
      <alignment horizontal="center" vertical="center" wrapText="1"/>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8" fillId="2" borderId="46" xfId="0" applyFont="1" applyFill="1" applyBorder="1" applyAlignment="1" applyProtection="1">
      <alignment horizontal="center" vertical="center" wrapText="1"/>
      <protection locked="0"/>
    </xf>
    <xf numFmtId="0" fontId="8" fillId="2" borderId="47" xfId="0" applyFont="1" applyFill="1" applyBorder="1" applyAlignment="1" applyProtection="1">
      <alignment horizontal="center" vertical="center" wrapText="1"/>
      <protection locked="0"/>
    </xf>
    <xf numFmtId="0" fontId="2" fillId="2" borderId="48" xfId="0" applyFont="1" applyFill="1" applyBorder="1" applyAlignment="1" applyProtection="1">
      <alignment horizontal="center" vertical="center" wrapText="1"/>
      <protection locked="0"/>
    </xf>
    <xf numFmtId="0" fontId="2" fillId="2" borderId="47" xfId="0" applyFont="1" applyFill="1" applyBorder="1" applyAlignment="1" applyProtection="1">
      <alignment horizontal="center" vertical="center" wrapText="1"/>
      <protection locked="0"/>
    </xf>
    <xf numFmtId="0" fontId="2" fillId="2" borderId="48" xfId="0" applyFont="1" applyFill="1" applyBorder="1" applyAlignment="1" applyProtection="1">
      <alignment horizontal="center" vertical="center" shrinkToFit="1"/>
      <protection locked="0"/>
    </xf>
    <xf numFmtId="0" fontId="2" fillId="2" borderId="49" xfId="0" applyFont="1" applyFill="1" applyBorder="1" applyAlignment="1" applyProtection="1">
      <alignment horizontal="center" vertical="center" shrinkToFit="1"/>
      <protection locked="0"/>
    </xf>
    <xf numFmtId="0" fontId="2" fillId="2" borderId="47" xfId="0" applyFont="1" applyFill="1" applyBorder="1" applyAlignment="1" applyProtection="1">
      <alignment horizontal="center" vertical="center" shrinkToFit="1"/>
      <protection locked="0"/>
    </xf>
    <xf numFmtId="0" fontId="2" fillId="3" borderId="48" xfId="0" applyFont="1" applyFill="1" applyBorder="1" applyAlignment="1" applyProtection="1">
      <alignment horizontal="center" vertical="center" wrapText="1"/>
      <protection locked="0"/>
    </xf>
    <xf numFmtId="0" fontId="2" fillId="3" borderId="49" xfId="0" applyFont="1" applyFill="1" applyBorder="1" applyAlignment="1" applyProtection="1">
      <alignment horizontal="center" vertical="center" wrapText="1"/>
      <protection locked="0"/>
    </xf>
    <xf numFmtId="0" fontId="2" fillId="3" borderId="50" xfId="0" applyFont="1" applyFill="1" applyBorder="1" applyAlignment="1" applyProtection="1">
      <alignment horizontal="center" vertical="center" wrapText="1"/>
      <protection locked="0"/>
    </xf>
    <xf numFmtId="177" fontId="5" fillId="4" borderId="46" xfId="0" applyNumberFormat="1" applyFont="1" applyFill="1" applyBorder="1" applyAlignment="1">
      <alignment horizontal="center" vertical="center" wrapText="1"/>
    </xf>
    <xf numFmtId="177" fontId="5" fillId="4" borderId="50" xfId="0" applyNumberFormat="1" applyFont="1" applyFill="1" applyBorder="1" applyAlignment="1">
      <alignment horizontal="center" vertical="center" wrapText="1"/>
    </xf>
    <xf numFmtId="177" fontId="5" fillId="4" borderId="46" xfId="1" applyNumberFormat="1" applyFont="1" applyFill="1" applyBorder="1" applyAlignment="1" applyProtection="1">
      <alignment horizontal="center" vertical="center" wrapText="1"/>
    </xf>
    <xf numFmtId="177" fontId="5" fillId="4" borderId="50" xfId="1" applyNumberFormat="1" applyFont="1" applyFill="1" applyBorder="1" applyAlignment="1" applyProtection="1">
      <alignment horizontal="center" vertical="center" wrapText="1"/>
    </xf>
    <xf numFmtId="0" fontId="2" fillId="3" borderId="46" xfId="0" applyFont="1" applyFill="1" applyBorder="1" applyAlignment="1" applyProtection="1">
      <alignment horizontal="left" vertical="center" wrapText="1"/>
      <protection locked="0"/>
    </xf>
    <xf numFmtId="0" fontId="2" fillId="3" borderId="49" xfId="0" applyFont="1" applyFill="1" applyBorder="1" applyAlignment="1" applyProtection="1">
      <alignment horizontal="left" vertical="center" wrapText="1"/>
      <protection locked="0"/>
    </xf>
    <xf numFmtId="0" fontId="2" fillId="3" borderId="50" xfId="0" applyFont="1" applyFill="1" applyBorder="1" applyAlignment="1" applyProtection="1">
      <alignment horizontal="left" vertical="center" wrapText="1"/>
      <protection locked="0"/>
    </xf>
    <xf numFmtId="0" fontId="8" fillId="2" borderId="17"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shrinkToFit="1"/>
      <protection locked="0"/>
    </xf>
    <xf numFmtId="0" fontId="2" fillId="2" borderId="18"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3" borderId="2"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177" fontId="5" fillId="4" borderId="17" xfId="0" applyNumberFormat="1" applyFont="1" applyFill="1" applyBorder="1" applyAlignment="1">
      <alignment horizontal="center" vertical="center" wrapText="1"/>
    </xf>
    <xf numFmtId="177" fontId="5" fillId="4" borderId="19" xfId="0" applyNumberFormat="1" applyFont="1" applyFill="1" applyBorder="1" applyAlignment="1">
      <alignment horizontal="center" vertical="center" wrapText="1"/>
    </xf>
    <xf numFmtId="177" fontId="5" fillId="4" borderId="17" xfId="1" applyNumberFormat="1" applyFont="1" applyFill="1" applyBorder="1" applyAlignment="1" applyProtection="1">
      <alignment horizontal="center" vertical="center" wrapText="1"/>
    </xf>
    <xf numFmtId="177" fontId="5" fillId="4" borderId="19" xfId="1" applyNumberFormat="1" applyFont="1" applyFill="1" applyBorder="1" applyAlignment="1" applyProtection="1">
      <alignment horizontal="center" vertical="center" wrapText="1"/>
    </xf>
    <xf numFmtId="0" fontId="2" fillId="3" borderId="33"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3" borderId="37" xfId="0" applyFont="1" applyFill="1" applyBorder="1" applyAlignment="1" applyProtection="1">
      <alignment horizontal="left" vertical="center" wrapText="1"/>
      <protection locked="0"/>
    </xf>
    <xf numFmtId="0" fontId="8" fillId="2" borderId="33"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2" fillId="2" borderId="35" xfId="0" applyFont="1" applyFill="1" applyBorder="1" applyAlignment="1" applyProtection="1">
      <alignment horizontal="center" vertical="center" wrapText="1"/>
      <protection locked="0"/>
    </xf>
    <xf numFmtId="0" fontId="2" fillId="2" borderId="34" xfId="0" applyFont="1" applyFill="1" applyBorder="1" applyAlignment="1" applyProtection="1">
      <alignment horizontal="center" vertical="center" wrapText="1"/>
      <protection locked="0"/>
    </xf>
    <xf numFmtId="0" fontId="2" fillId="2" borderId="35" xfId="0" applyFont="1" applyFill="1" applyBorder="1" applyAlignment="1" applyProtection="1">
      <alignment horizontal="center" vertical="center" shrinkToFit="1"/>
      <protection locked="0"/>
    </xf>
    <xf numFmtId="0" fontId="2" fillId="2" borderId="36" xfId="0" applyFont="1" applyFill="1" applyBorder="1" applyAlignment="1" applyProtection="1">
      <alignment horizontal="center" vertical="center" shrinkToFit="1"/>
      <protection locked="0"/>
    </xf>
    <xf numFmtId="0" fontId="2" fillId="2" borderId="34" xfId="0" applyFont="1" applyFill="1" applyBorder="1" applyAlignment="1" applyProtection="1">
      <alignment horizontal="center" vertical="center" shrinkToFit="1"/>
      <protection locked="0"/>
    </xf>
    <xf numFmtId="0" fontId="2" fillId="3" borderId="35"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177" fontId="5" fillId="4" borderId="33" xfId="0" applyNumberFormat="1" applyFont="1" applyFill="1" applyBorder="1" applyAlignment="1">
      <alignment horizontal="center" vertical="center" wrapText="1"/>
    </xf>
    <xf numFmtId="177" fontId="5" fillId="4" borderId="37" xfId="0" applyNumberFormat="1" applyFont="1" applyFill="1" applyBorder="1" applyAlignment="1">
      <alignment horizontal="center" vertical="center" wrapText="1"/>
    </xf>
    <xf numFmtId="177" fontId="5" fillId="4" borderId="33" xfId="1" applyNumberFormat="1" applyFont="1" applyFill="1" applyBorder="1" applyAlignment="1" applyProtection="1">
      <alignment horizontal="center" vertical="center" wrapText="1"/>
    </xf>
    <xf numFmtId="177" fontId="5" fillId="4" borderId="37" xfId="1" applyNumberFormat="1" applyFont="1" applyFill="1" applyBorder="1" applyAlignment="1" applyProtection="1">
      <alignment horizontal="center" vertical="center" wrapText="1"/>
    </xf>
    <xf numFmtId="0" fontId="2" fillId="0" borderId="9" xfId="0" quotePrefix="1" applyFont="1" applyBorder="1" applyAlignment="1">
      <alignment horizontal="center" vertical="center"/>
    </xf>
    <xf numFmtId="0" fontId="2" fillId="0" borderId="5" xfId="0"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2"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24"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8" xfId="0" applyFont="1" applyBorder="1" applyAlignment="1">
      <alignment horizontal="center" vertical="center" wrapText="1"/>
    </xf>
    <xf numFmtId="0" fontId="5" fillId="2" borderId="0" xfId="0" applyFont="1" applyFill="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5" fillId="0" borderId="0" xfId="0" applyFont="1" applyAlignment="1">
      <alignment horizontal="center" vertical="center"/>
    </xf>
    <xf numFmtId="0" fontId="8" fillId="4" borderId="0" xfId="0" applyFont="1" applyFill="1" applyAlignment="1">
      <alignment horizontal="left" vertical="center"/>
    </xf>
    <xf numFmtId="0" fontId="22" fillId="4" borderId="73" xfId="2" applyFont="1" applyFill="1" applyBorder="1" applyAlignment="1">
      <alignment horizontal="center" vertical="top"/>
    </xf>
    <xf numFmtId="0" fontId="22" fillId="4" borderId="62" xfId="2" applyFont="1" applyFill="1" applyBorder="1" applyAlignment="1">
      <alignment horizontal="center" vertical="top"/>
    </xf>
    <xf numFmtId="0" fontId="22" fillId="4" borderId="63" xfId="2" applyFont="1" applyFill="1" applyBorder="1" applyAlignment="1">
      <alignment horizontal="center" vertical="top"/>
    </xf>
    <xf numFmtId="0" fontId="22" fillId="4" borderId="60" xfId="2" applyFont="1" applyFill="1" applyBorder="1" applyAlignment="1">
      <alignment horizontal="center" vertical="top"/>
    </xf>
    <xf numFmtId="0" fontId="22" fillId="4" borderId="74" xfId="2" applyFont="1" applyFill="1" applyBorder="1" applyAlignment="1">
      <alignment horizontal="center" vertical="top"/>
    </xf>
    <xf numFmtId="0" fontId="24" fillId="4" borderId="46" xfId="2" applyFont="1" applyFill="1" applyBorder="1" applyAlignment="1">
      <alignment horizontal="left" vertical="top" wrapText="1"/>
    </xf>
    <xf numFmtId="0" fontId="24" fillId="4" borderId="49" xfId="2" applyFont="1" applyFill="1" applyBorder="1" applyAlignment="1">
      <alignment horizontal="left" vertical="top" wrapText="1"/>
    </xf>
    <xf numFmtId="0" fontId="24" fillId="4" borderId="50" xfId="2" applyFont="1" applyFill="1" applyBorder="1" applyAlignment="1">
      <alignment horizontal="left" vertical="top" wrapText="1"/>
    </xf>
    <xf numFmtId="0" fontId="24" fillId="4" borderId="0" xfId="2" applyFont="1" applyFill="1" applyAlignment="1">
      <alignment horizontal="left" vertical="top"/>
    </xf>
    <xf numFmtId="0" fontId="25" fillId="4" borderId="0" xfId="2" applyFont="1" applyFill="1" applyAlignment="1">
      <alignment horizontal="left" vertical="top" wrapText="1"/>
    </xf>
    <xf numFmtId="0" fontId="22" fillId="4" borderId="68" xfId="2" applyFont="1" applyFill="1" applyBorder="1" applyAlignment="1">
      <alignment horizontal="center" vertical="top"/>
    </xf>
    <xf numFmtId="0" fontId="22" fillId="4" borderId="69" xfId="2" applyFont="1" applyFill="1" applyBorder="1" applyAlignment="1">
      <alignment horizontal="center" vertical="top"/>
    </xf>
    <xf numFmtId="0" fontId="22" fillId="4" borderId="70" xfId="2" applyFont="1" applyFill="1" applyBorder="1" applyAlignment="1">
      <alignment horizontal="center" vertical="top"/>
    </xf>
    <xf numFmtId="0" fontId="22" fillId="4" borderId="71" xfId="2" applyFont="1" applyFill="1" applyBorder="1" applyAlignment="1">
      <alignment horizontal="center" vertical="top"/>
    </xf>
    <xf numFmtId="0" fontId="22" fillId="4" borderId="72" xfId="2" applyFont="1" applyFill="1" applyBorder="1" applyAlignment="1">
      <alignment horizontal="center" vertical="top"/>
    </xf>
    <xf numFmtId="0" fontId="22" fillId="4" borderId="17" xfId="2" applyFont="1" applyFill="1" applyBorder="1" applyAlignment="1">
      <alignment horizontal="center" vertical="top"/>
    </xf>
    <xf numFmtId="0" fontId="22" fillId="4" borderId="18" xfId="2" applyFont="1" applyFill="1" applyBorder="1" applyAlignment="1">
      <alignment horizontal="center" vertical="top"/>
    </xf>
    <xf numFmtId="0" fontId="22" fillId="4" borderId="1" xfId="2" applyFont="1" applyFill="1" applyBorder="1" applyAlignment="1">
      <alignment horizontal="center" vertical="top"/>
    </xf>
    <xf numFmtId="0" fontId="22" fillId="4" borderId="21" xfId="2" applyFont="1" applyFill="1" applyBorder="1" applyAlignment="1">
      <alignment horizontal="center" vertical="top"/>
    </xf>
    <xf numFmtId="0" fontId="22" fillId="4" borderId="67" xfId="2" applyFont="1" applyFill="1" applyBorder="1" applyAlignment="1">
      <alignment horizontal="center" vertical="top"/>
    </xf>
    <xf numFmtId="0" fontId="22" fillId="4" borderId="53" xfId="2" applyFont="1" applyFill="1" applyBorder="1" applyAlignment="1">
      <alignment horizontal="center" vertical="top"/>
    </xf>
    <xf numFmtId="0" fontId="22" fillId="4" borderId="54" xfId="2" applyFont="1" applyFill="1" applyBorder="1" applyAlignment="1">
      <alignment horizontal="center" vertical="top"/>
    </xf>
    <xf numFmtId="0" fontId="22" fillId="4" borderId="43" xfId="2" applyFont="1" applyFill="1" applyBorder="1" applyAlignment="1">
      <alignment horizontal="center" vertical="top"/>
    </xf>
    <xf numFmtId="0" fontId="22" fillId="4" borderId="44" xfId="2" applyFont="1" applyFill="1" applyBorder="1" applyAlignment="1">
      <alignment horizontal="center" vertical="top"/>
    </xf>
    <xf numFmtId="0" fontId="22" fillId="4" borderId="56" xfId="2" applyFont="1" applyFill="1" applyBorder="1" applyAlignment="1">
      <alignment horizontal="center" vertical="center"/>
    </xf>
    <xf numFmtId="0" fontId="22" fillId="4" borderId="51" xfId="2" applyFont="1" applyFill="1" applyBorder="1" applyAlignment="1">
      <alignment horizontal="center" vertical="center"/>
    </xf>
    <xf numFmtId="0" fontId="22" fillId="4" borderId="58" xfId="2" applyFont="1" applyFill="1" applyBorder="1" applyAlignment="1">
      <alignment horizontal="center" vertical="center"/>
    </xf>
    <xf numFmtId="0" fontId="22" fillId="4" borderId="66" xfId="2" applyFont="1" applyFill="1" applyBorder="1" applyAlignment="1">
      <alignment horizontal="center" vertical="center"/>
    </xf>
    <xf numFmtId="0" fontId="22" fillId="4" borderId="59" xfId="2" applyFont="1" applyFill="1" applyBorder="1" applyAlignment="1">
      <alignment horizontal="center" vertical="center"/>
    </xf>
    <xf numFmtId="0" fontId="22" fillId="4" borderId="60" xfId="2" applyFont="1" applyFill="1" applyBorder="1" applyAlignment="1">
      <alignment horizontal="center" vertical="center"/>
    </xf>
    <xf numFmtId="0" fontId="22" fillId="4" borderId="61" xfId="2" applyFont="1" applyFill="1" applyBorder="1" applyAlignment="1">
      <alignment horizontal="center" vertical="top"/>
    </xf>
    <xf numFmtId="0" fontId="22" fillId="4" borderId="20" xfId="2" applyFont="1" applyFill="1" applyBorder="1" applyAlignment="1">
      <alignment horizontal="center" vertical="top"/>
    </xf>
    <xf numFmtId="0" fontId="23" fillId="4" borderId="0" xfId="2" applyFont="1" applyFill="1" applyAlignment="1">
      <alignment horizontal="center" vertical="center"/>
    </xf>
    <xf numFmtId="0" fontId="22" fillId="4" borderId="33" xfId="2" applyFont="1" applyFill="1" applyBorder="1" applyAlignment="1">
      <alignment horizontal="center" vertical="top"/>
    </xf>
    <xf numFmtId="0" fontId="22" fillId="4" borderId="36" xfId="2" applyFont="1" applyFill="1" applyBorder="1" applyAlignment="1">
      <alignment horizontal="center" vertical="top"/>
    </xf>
    <xf numFmtId="0" fontId="22" fillId="4" borderId="34" xfId="2" applyFont="1" applyFill="1" applyBorder="1" applyAlignment="1">
      <alignment horizontal="center" vertical="top"/>
    </xf>
    <xf numFmtId="0" fontId="22" fillId="4" borderId="35" xfId="2" applyFont="1" applyFill="1" applyBorder="1" applyAlignment="1">
      <alignment horizontal="center" vertical="top"/>
    </xf>
    <xf numFmtId="0" fontId="22" fillId="4" borderId="37" xfId="2" applyFont="1" applyFill="1" applyBorder="1" applyAlignment="1">
      <alignment horizontal="center" vertical="top"/>
    </xf>
    <xf numFmtId="0" fontId="22" fillId="4" borderId="42" xfId="2" applyFont="1" applyFill="1" applyBorder="1" applyAlignment="1">
      <alignment horizontal="center" vertical="center"/>
    </xf>
    <xf numFmtId="0" fontId="22" fillId="4" borderId="43" xfId="2" applyFont="1" applyFill="1" applyBorder="1" applyAlignment="1">
      <alignment horizontal="center" vertical="center"/>
    </xf>
    <xf numFmtId="0" fontId="22" fillId="4" borderId="52" xfId="2" applyFont="1" applyFill="1" applyBorder="1" applyAlignment="1">
      <alignment horizontal="center" vertical="top"/>
    </xf>
    <xf numFmtId="0" fontId="22" fillId="4" borderId="55" xfId="2" applyFont="1" applyFill="1" applyBorder="1" applyAlignment="1">
      <alignment horizontal="center" vertical="center"/>
    </xf>
    <xf numFmtId="0" fontId="22" fillId="4" borderId="57" xfId="2" applyFont="1" applyFill="1" applyBorder="1" applyAlignment="1">
      <alignment horizontal="center" vertical="center"/>
    </xf>
    <xf numFmtId="0" fontId="22" fillId="4" borderId="64" xfId="2" applyFont="1" applyFill="1" applyBorder="1" applyAlignment="1">
      <alignment horizontal="center" vertical="center"/>
    </xf>
    <xf numFmtId="0" fontId="22" fillId="4" borderId="65" xfId="2" applyFont="1" applyFill="1" applyBorder="1" applyAlignment="1">
      <alignment horizontal="center" vertical="center"/>
    </xf>
    <xf numFmtId="0" fontId="22" fillId="4" borderId="55" xfId="2" applyFont="1" applyFill="1" applyBorder="1" applyAlignment="1">
      <alignment horizontal="center" vertical="top"/>
    </xf>
    <xf numFmtId="0" fontId="22" fillId="4" borderId="64" xfId="2" applyFont="1" applyFill="1" applyBorder="1" applyAlignment="1">
      <alignment horizontal="center" vertical="top"/>
    </xf>
    <xf numFmtId="0" fontId="21" fillId="0" borderId="64" xfId="3" applyBorder="1" applyAlignment="1">
      <alignment horizontal="center" vertical="center"/>
    </xf>
    <xf numFmtId="0" fontId="21" fillId="0" borderId="65" xfId="3" applyBorder="1" applyAlignment="1">
      <alignment horizontal="center" vertical="center"/>
    </xf>
    <xf numFmtId="0" fontId="21" fillId="0" borderId="55" xfId="3" applyBorder="1" applyAlignment="1">
      <alignment horizontal="center" vertical="center"/>
    </xf>
    <xf numFmtId="0" fontId="21" fillId="0" borderId="56" xfId="3" applyBorder="1" applyAlignment="1">
      <alignment horizontal="center" vertical="center"/>
    </xf>
    <xf numFmtId="0" fontId="21" fillId="0" borderId="57" xfId="3" applyBorder="1" applyAlignment="1">
      <alignment horizontal="center" vertical="center"/>
    </xf>
    <xf numFmtId="0" fontId="21" fillId="0" borderId="15" xfId="3" applyBorder="1" applyAlignment="1">
      <alignment horizontal="center" vertical="center"/>
    </xf>
    <xf numFmtId="0" fontId="21" fillId="0" borderId="0" xfId="3" applyAlignment="1">
      <alignment horizontal="center" vertical="center"/>
    </xf>
    <xf numFmtId="0" fontId="21" fillId="0" borderId="14" xfId="3" applyBorder="1" applyAlignment="1">
      <alignment horizontal="center" vertical="center"/>
    </xf>
    <xf numFmtId="0" fontId="21" fillId="0" borderId="51" xfId="3" applyBorder="1" applyAlignment="1">
      <alignment horizontal="center" vertical="center"/>
    </xf>
    <xf numFmtId="0" fontId="21" fillId="0" borderId="1" xfId="3" applyBorder="1" applyAlignment="1">
      <alignment horizontal="center" vertical="center"/>
    </xf>
    <xf numFmtId="0" fontId="21" fillId="0" borderId="77" xfId="3" applyBorder="1" applyAlignment="1">
      <alignment vertical="center"/>
    </xf>
    <xf numFmtId="0" fontId="21" fillId="0" borderId="14" xfId="3" applyBorder="1" applyAlignment="1">
      <alignment vertical="center"/>
    </xf>
    <xf numFmtId="0" fontId="28" fillId="4" borderId="0" xfId="2" applyFont="1" applyFill="1" applyAlignment="1">
      <alignment horizontal="left" vertical="top"/>
    </xf>
    <xf numFmtId="0" fontId="29" fillId="4" borderId="0" xfId="2" applyFont="1" applyFill="1" applyAlignment="1">
      <alignment horizontal="left" vertical="top" wrapText="1"/>
    </xf>
    <xf numFmtId="0" fontId="26" fillId="4" borderId="17" xfId="2" applyFont="1" applyFill="1" applyBorder="1" applyAlignment="1">
      <alignment horizontal="center" vertical="center" shrinkToFit="1"/>
    </xf>
    <xf numFmtId="0" fontId="26" fillId="4" borderId="3" xfId="2" applyFont="1" applyFill="1" applyBorder="1" applyAlignment="1">
      <alignment horizontal="center" vertical="center" shrinkToFit="1"/>
    </xf>
    <xf numFmtId="0" fontId="26" fillId="4" borderId="2" xfId="2" applyFont="1" applyFill="1" applyBorder="1" applyAlignment="1">
      <alignment horizontal="left" vertical="top" wrapText="1"/>
    </xf>
    <xf numFmtId="0" fontId="26" fillId="4" borderId="18" xfId="2" applyFont="1" applyFill="1" applyBorder="1" applyAlignment="1">
      <alignment horizontal="left" vertical="top" wrapText="1"/>
    </xf>
    <xf numFmtId="0" fontId="26" fillId="4" borderId="3" xfId="2" applyFont="1" applyFill="1" applyBorder="1" applyAlignment="1">
      <alignment horizontal="left" vertical="top" wrapText="1"/>
    </xf>
    <xf numFmtId="0" fontId="26" fillId="4" borderId="19" xfId="2" applyFont="1" applyFill="1" applyBorder="1" applyAlignment="1">
      <alignment horizontal="left" vertical="top" wrapText="1"/>
    </xf>
    <xf numFmtId="0" fontId="26" fillId="4" borderId="46" xfId="2" applyFont="1" applyFill="1" applyBorder="1" applyAlignment="1">
      <alignment horizontal="center" vertical="center" shrinkToFit="1"/>
    </xf>
    <xf numFmtId="0" fontId="26" fillId="4" borderId="47" xfId="2" applyFont="1" applyFill="1" applyBorder="1" applyAlignment="1">
      <alignment horizontal="center" vertical="center" shrinkToFit="1"/>
    </xf>
    <xf numFmtId="0" fontId="26" fillId="4" borderId="48" xfId="2" applyFont="1" applyFill="1" applyBorder="1" applyAlignment="1">
      <alignment horizontal="left" vertical="top" wrapText="1"/>
    </xf>
    <xf numFmtId="0" fontId="26" fillId="4" borderId="49" xfId="2" applyFont="1" applyFill="1" applyBorder="1" applyAlignment="1">
      <alignment horizontal="left" vertical="top" wrapText="1"/>
    </xf>
    <xf numFmtId="0" fontId="26" fillId="4" borderId="47" xfId="2" applyFont="1" applyFill="1" applyBorder="1" applyAlignment="1">
      <alignment horizontal="left" vertical="top" wrapText="1"/>
    </xf>
    <xf numFmtId="0" fontId="26" fillId="4" borderId="50" xfId="2" applyFont="1" applyFill="1" applyBorder="1" applyAlignment="1">
      <alignment horizontal="left" vertical="top" wrapText="1"/>
    </xf>
    <xf numFmtId="0" fontId="21" fillId="4" borderId="0" xfId="2" applyFont="1" applyFill="1" applyAlignment="1">
      <alignment horizontal="left" vertical="center"/>
    </xf>
    <xf numFmtId="0" fontId="27" fillId="4" borderId="0" xfId="2" applyFont="1" applyFill="1" applyAlignment="1">
      <alignment horizontal="left" vertical="center"/>
    </xf>
    <xf numFmtId="0" fontId="26" fillId="4" borderId="0" xfId="2" applyFont="1" applyFill="1" applyAlignment="1">
      <alignment horizontal="center" vertical="center"/>
    </xf>
    <xf numFmtId="0" fontId="22" fillId="6" borderId="10" xfId="2" applyFont="1" applyFill="1" applyBorder="1" applyAlignment="1">
      <alignment horizontal="center" vertical="center" shrinkToFit="1"/>
    </xf>
    <xf numFmtId="0" fontId="22" fillId="6" borderId="80" xfId="2" applyFont="1" applyFill="1" applyBorder="1" applyAlignment="1">
      <alignment horizontal="center" vertical="center" shrinkToFit="1"/>
    </xf>
    <xf numFmtId="0" fontId="22" fillId="6" borderId="80" xfId="2" applyFont="1" applyFill="1" applyBorder="1" applyAlignment="1">
      <alignment horizontal="center" vertical="center"/>
    </xf>
    <xf numFmtId="0" fontId="22" fillId="6" borderId="11" xfId="2" applyFont="1" applyFill="1" applyBorder="1" applyAlignment="1">
      <alignment horizontal="center" vertical="center"/>
    </xf>
    <xf numFmtId="0" fontId="21" fillId="4" borderId="75" xfId="2" applyFont="1" applyFill="1" applyBorder="1" applyAlignment="1">
      <alignment horizontal="left" vertical="center" wrapText="1"/>
    </xf>
    <xf numFmtId="0" fontId="21" fillId="4" borderId="16" xfId="2" applyFont="1" applyFill="1" applyBorder="1" applyAlignment="1">
      <alignment horizontal="left" vertical="center" wrapText="1"/>
    </xf>
    <xf numFmtId="0" fontId="21" fillId="4" borderId="75" xfId="2" applyFont="1" applyFill="1" applyBorder="1" applyAlignment="1">
      <alignment horizontal="left" vertical="top" wrapText="1"/>
    </xf>
    <xf numFmtId="0" fontId="21" fillId="4" borderId="16" xfId="2" applyFont="1" applyFill="1" applyBorder="1" applyAlignment="1">
      <alignment horizontal="left" vertical="top" wrapText="1"/>
    </xf>
    <xf numFmtId="0" fontId="21" fillId="4" borderId="79" xfId="2" applyFont="1" applyFill="1" applyBorder="1" applyAlignment="1">
      <alignment horizontal="left" vertical="top" wrapText="1"/>
    </xf>
    <xf numFmtId="0" fontId="21" fillId="4" borderId="28" xfId="2" applyFont="1" applyFill="1" applyBorder="1" applyAlignment="1">
      <alignment horizontal="left" vertical="top" wrapText="1"/>
    </xf>
    <xf numFmtId="0" fontId="27" fillId="4" borderId="0" xfId="2" applyFont="1" applyFill="1" applyAlignment="1">
      <alignment horizontal="center" vertical="center"/>
    </xf>
    <xf numFmtId="0" fontId="21" fillId="4" borderId="10" xfId="2" applyFont="1" applyFill="1" applyBorder="1" applyAlignment="1">
      <alignment horizontal="center" vertical="center" wrapText="1"/>
    </xf>
    <xf numFmtId="0" fontId="21" fillId="4" borderId="11" xfId="2" applyFont="1" applyFill="1" applyBorder="1" applyAlignment="1">
      <alignment horizontal="center" vertical="center" wrapText="1"/>
    </xf>
    <xf numFmtId="0" fontId="21" fillId="4" borderId="85" xfId="2" applyFont="1" applyFill="1" applyBorder="1" applyAlignment="1">
      <alignment horizontal="left" vertical="center" wrapText="1"/>
    </xf>
    <xf numFmtId="0" fontId="21" fillId="4" borderId="58" xfId="2" applyFont="1" applyFill="1" applyBorder="1" applyAlignment="1">
      <alignment horizontal="left" vertical="center" wrapText="1"/>
    </xf>
    <xf numFmtId="0" fontId="28" fillId="4" borderId="0" xfId="2" applyFont="1" applyFill="1" applyAlignment="1">
      <alignment horizontal="center" vertical="top"/>
    </xf>
    <xf numFmtId="0" fontId="29" fillId="4" borderId="2" xfId="2" applyFont="1" applyFill="1" applyBorder="1" applyAlignment="1">
      <alignment horizontal="left" vertical="center"/>
    </xf>
    <xf numFmtId="0" fontId="29" fillId="4" borderId="18" xfId="2" applyFont="1" applyFill="1" applyBorder="1" applyAlignment="1">
      <alignment horizontal="left" vertical="center"/>
    </xf>
    <xf numFmtId="0" fontId="29" fillId="4" borderId="3" xfId="2" applyFont="1" applyFill="1" applyBorder="1" applyAlignment="1">
      <alignment horizontal="left" vertical="center"/>
    </xf>
    <xf numFmtId="0" fontId="29" fillId="4" borderId="0" xfId="2" applyFont="1" applyFill="1" applyAlignment="1">
      <alignment horizontal="left" vertical="top"/>
    </xf>
    <xf numFmtId="0" fontId="28" fillId="4" borderId="0" xfId="2" applyFont="1" applyFill="1" applyAlignment="1">
      <alignment horizontal="center" vertical="center"/>
    </xf>
    <xf numFmtId="0" fontId="27" fillId="4" borderId="0" xfId="2" applyFont="1" applyFill="1" applyAlignment="1">
      <alignment horizontal="right"/>
    </xf>
    <xf numFmtId="0" fontId="26" fillId="4" borderId="0" xfId="2" applyFont="1" applyFill="1" applyAlignment="1">
      <alignment horizontal="left" vertical="center"/>
    </xf>
    <xf numFmtId="0" fontId="26" fillId="4" borderId="51" xfId="2" applyFont="1" applyFill="1" applyBorder="1" applyAlignment="1">
      <alignment horizontal="left" vertical="center"/>
    </xf>
    <xf numFmtId="0" fontId="26" fillId="4" borderId="56" xfId="2" applyFont="1" applyFill="1" applyBorder="1" applyAlignment="1">
      <alignment horizontal="left"/>
    </xf>
    <xf numFmtId="0" fontId="26" fillId="4" borderId="56" xfId="2" applyFont="1" applyFill="1" applyBorder="1" applyAlignment="1">
      <alignment horizontal="center" vertical="center"/>
    </xf>
    <xf numFmtId="0" fontId="26" fillId="4" borderId="51" xfId="2" applyFont="1" applyFill="1" applyBorder="1" applyAlignment="1">
      <alignment horizontal="center" vertical="center"/>
    </xf>
    <xf numFmtId="0" fontId="29" fillId="4" borderId="51" xfId="2" applyFont="1" applyFill="1" applyBorder="1" applyAlignment="1">
      <alignment horizontal="center"/>
    </xf>
    <xf numFmtId="0" fontId="35" fillId="4" borderId="0" xfId="5" applyFont="1" applyFill="1">
      <alignment vertical="center"/>
    </xf>
    <xf numFmtId="0" fontId="35" fillId="0" borderId="0" xfId="5" applyFont="1">
      <alignment vertical="center"/>
    </xf>
    <xf numFmtId="0" fontId="36" fillId="4" borderId="0" xfId="5" applyFont="1" applyFill="1" applyAlignment="1">
      <alignment horizontal="center" vertical="center"/>
    </xf>
    <xf numFmtId="0" fontId="35" fillId="0" borderId="0" xfId="5" applyFont="1" applyAlignment="1">
      <alignment vertical="center"/>
    </xf>
    <xf numFmtId="0" fontId="35" fillId="4" borderId="86" xfId="5" applyFont="1" applyFill="1" applyBorder="1" applyAlignment="1">
      <alignment horizontal="center" vertical="center"/>
    </xf>
    <xf numFmtId="0" fontId="35" fillId="4" borderId="76" xfId="5" applyFont="1" applyFill="1" applyBorder="1" applyAlignment="1">
      <alignment horizontal="center" vertical="center"/>
    </xf>
    <xf numFmtId="0" fontId="35" fillId="4" borderId="87" xfId="5" applyFont="1" applyFill="1" applyBorder="1" applyAlignment="1">
      <alignment horizontal="center" vertical="center"/>
    </xf>
    <xf numFmtId="0" fontId="35" fillId="4" borderId="78" xfId="5" applyFont="1" applyFill="1" applyBorder="1" applyAlignment="1">
      <alignment horizontal="center" vertical="center"/>
    </xf>
    <xf numFmtId="0" fontId="37" fillId="4" borderId="88" xfId="5" applyFont="1" applyFill="1" applyBorder="1" applyAlignment="1">
      <alignment horizontal="left" vertical="center"/>
    </xf>
    <xf numFmtId="0" fontId="37" fillId="4" borderId="76" xfId="5" applyFont="1" applyFill="1" applyBorder="1" applyAlignment="1">
      <alignment horizontal="left" vertical="center"/>
    </xf>
    <xf numFmtId="0" fontId="38" fillId="4" borderId="89" xfId="5" applyFont="1" applyFill="1" applyBorder="1" applyAlignment="1">
      <alignment horizontal="left" vertical="center"/>
    </xf>
    <xf numFmtId="0" fontId="37" fillId="4" borderId="78" xfId="5" applyFont="1" applyFill="1" applyBorder="1" applyAlignment="1">
      <alignment horizontal="left" vertical="center"/>
    </xf>
    <xf numFmtId="0" fontId="35" fillId="4" borderId="0" xfId="5" applyFont="1" applyFill="1" applyBorder="1">
      <alignment vertical="center"/>
    </xf>
    <xf numFmtId="0" fontId="35" fillId="4" borderId="0" xfId="5" applyFont="1" applyFill="1" applyBorder="1" applyAlignment="1">
      <alignment vertical="center"/>
    </xf>
    <xf numFmtId="0" fontId="21" fillId="0" borderId="0" xfId="5" applyAlignment="1">
      <alignment vertical="center"/>
    </xf>
    <xf numFmtId="0" fontId="35" fillId="0" borderId="0" xfId="5" applyFont="1" applyBorder="1">
      <alignment vertical="center"/>
    </xf>
  </cellXfs>
  <cellStyles count="6">
    <cellStyle name="桁区切り" xfId="1" builtinId="6"/>
    <cellStyle name="標準" xfId="0" builtinId="0"/>
    <cellStyle name="標準 2" xfId="2" xr:uid="{529E3442-E147-4AB9-9A52-A477CB464DBE}"/>
    <cellStyle name="標準 2 2" xfId="4" xr:uid="{48756D40-40CC-4430-B347-71EB99C1EB70}"/>
    <cellStyle name="標準 3" xfId="3" xr:uid="{CA384FBB-15A2-4B36-9107-EE9B1A2A561D}"/>
    <cellStyle name="標準 4" xfId="5" xr:uid="{556F22A2-1B97-491B-BB89-0B5A4551F5E9}"/>
  </cellStyles>
  <dxfs count="4">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D98285B8-68DD-4D63-B4B2-1ED21F155FBD}"/>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id="{EC51C3D5-8419-451F-9787-A5000A7E8122}"/>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夜間対応型訪問介護"/>
      <sheetName val="シフト記号表"/>
      <sheetName val="記入方法"/>
      <sheetName val="認知症対応型通所"/>
      <sheetName val="シフト記号表（勤務時間帯）"/>
      <sheetName val="記入方法 (2)"/>
      <sheetName val="小多機（1枚用）"/>
      <sheetName val="シフト記号表（勤務時間帯） (2)"/>
      <sheetName val="記入方法 (3)"/>
      <sheetName val="認知症対応型共同生活介護"/>
      <sheetName val="シフト記号表（勤務時間帯） (3)"/>
      <sheetName val="記入方法 (4)"/>
      <sheetName val="特定施設入居者生活介護"/>
      <sheetName val="シフト記号表 (2)"/>
      <sheetName val="記入方法 (5)"/>
      <sheetName val="（従来型）"/>
      <sheetName val="シフト記号表 (4)"/>
      <sheetName val="（従来型）記入方法"/>
      <sheetName val="（ユニット型）"/>
      <sheetName val="シフト記号表 (5)"/>
      <sheetName val="（ユニット型）記入方法"/>
      <sheetName val="定期巡回・随時対応型"/>
      <sheetName val="シフト記号表 (3)"/>
      <sheetName val="記入方法 (6)"/>
      <sheetName val="看多機"/>
      <sheetName val="シフト記号表（勤務時間帯） (4)"/>
      <sheetName val="記入方法 (7)"/>
      <sheetName val="地密通所"/>
      <sheetName val="シフト記号表（勤務時間帯） (5)"/>
      <sheetName val="記入方法 (8)"/>
      <sheetName val="療養通所"/>
      <sheetName val="シフト記号表（勤務時間帯） (6)"/>
      <sheetName val="記入方法 (9)"/>
      <sheetName val="居宅介護支援"/>
      <sheetName val="記入方法 (10)"/>
      <sheetName val="標準様式２"/>
      <sheetName val="標準様式３"/>
      <sheetName val="標準様式４"/>
      <sheetName val="標準様式５"/>
      <sheetName val="標準様式６"/>
      <sheetName val="別紙① "/>
      <sheetName val="別紙②"/>
      <sheetName val="別紙③"/>
      <sheetName val="別紙④"/>
      <sheetName val="標準様式７"/>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6F6DC-A398-4FC3-999A-C51EBDC767B5}">
  <dimension ref="B1:BF57"/>
  <sheetViews>
    <sheetView showGridLines="0" view="pageBreakPreview" zoomScaleNormal="55" zoomScaleSheetLayoutView="100" workbookViewId="0"/>
  </sheetViews>
  <sheetFormatPr defaultColWidth="4.5" defaultRowHeight="20.25" customHeight="1" x14ac:dyDescent="0.4"/>
  <cols>
    <col min="1" max="1" width="1.375" style="29" customWidth="1"/>
    <col min="2" max="56" width="5.625" style="29" customWidth="1"/>
    <col min="57" max="16384" width="4.5" style="29"/>
  </cols>
  <sheetData>
    <row r="1" spans="2:57" s="1" customFormat="1" ht="20.25" customHeight="1" x14ac:dyDescent="0.4">
      <c r="C1" s="2" t="s">
        <v>0</v>
      </c>
      <c r="D1" s="2"/>
      <c r="G1" s="3" t="s">
        <v>1</v>
      </c>
      <c r="J1" s="2"/>
      <c r="K1" s="2"/>
      <c r="L1" s="2"/>
      <c r="M1" s="2"/>
      <c r="AK1" s="4" t="s">
        <v>2</v>
      </c>
      <c r="AL1" s="4" t="s">
        <v>3</v>
      </c>
      <c r="AM1" s="266" t="s">
        <v>4</v>
      </c>
      <c r="AN1" s="266"/>
      <c r="AO1" s="266"/>
      <c r="AP1" s="266"/>
      <c r="AQ1" s="266"/>
      <c r="AR1" s="266"/>
      <c r="AS1" s="266"/>
      <c r="AT1" s="266"/>
      <c r="AU1" s="266"/>
      <c r="AV1" s="266"/>
      <c r="AW1" s="266"/>
      <c r="AX1" s="266"/>
      <c r="AY1" s="266"/>
      <c r="AZ1" s="266"/>
      <c r="BA1" s="266"/>
      <c r="BB1" s="5" t="s">
        <v>5</v>
      </c>
    </row>
    <row r="2" spans="2:57" s="6" customFormat="1" ht="20.25" customHeight="1" x14ac:dyDescent="0.4">
      <c r="D2" s="3"/>
      <c r="H2" s="3"/>
      <c r="I2" s="4"/>
      <c r="J2" s="4"/>
      <c r="K2" s="4"/>
      <c r="L2" s="4"/>
      <c r="M2" s="4"/>
      <c r="T2" s="4" t="s">
        <v>6</v>
      </c>
      <c r="U2" s="267">
        <v>6</v>
      </c>
      <c r="V2" s="267"/>
      <c r="W2" s="4" t="s">
        <v>3</v>
      </c>
      <c r="X2" s="268">
        <f>IF(U2=0,"",YEAR(DATE(2018+U2,1,1)))</f>
        <v>2024</v>
      </c>
      <c r="Y2" s="268"/>
      <c r="Z2" s="6" t="s">
        <v>7</v>
      </c>
      <c r="AA2" s="6" t="s">
        <v>8</v>
      </c>
      <c r="AB2" s="267">
        <v>4</v>
      </c>
      <c r="AC2" s="267"/>
      <c r="AD2" s="6" t="s">
        <v>9</v>
      </c>
      <c r="AJ2" s="5"/>
      <c r="AK2" s="4" t="s">
        <v>10</v>
      </c>
      <c r="AL2" s="4" t="s">
        <v>3</v>
      </c>
      <c r="AM2" s="267"/>
      <c r="AN2" s="267"/>
      <c r="AO2" s="267"/>
      <c r="AP2" s="267"/>
      <c r="AQ2" s="267"/>
      <c r="AR2" s="267"/>
      <c r="AS2" s="267"/>
      <c r="AT2" s="267"/>
      <c r="AU2" s="267"/>
      <c r="AV2" s="267"/>
      <c r="AW2" s="267"/>
      <c r="AX2" s="267"/>
      <c r="AY2" s="267"/>
      <c r="AZ2" s="267"/>
      <c r="BA2" s="267"/>
      <c r="BB2" s="5" t="s">
        <v>5</v>
      </c>
      <c r="BC2" s="4"/>
      <c r="BD2" s="4"/>
      <c r="BE2" s="4"/>
    </row>
    <row r="3" spans="2:57" s="6" customFormat="1" ht="20.25" customHeight="1" x14ac:dyDescent="0.4">
      <c r="H3" s="3"/>
      <c r="I3" s="4"/>
      <c r="J3" s="4"/>
      <c r="K3" s="4"/>
      <c r="L3" s="4"/>
      <c r="M3" s="4"/>
      <c r="T3" s="7"/>
      <c r="U3" s="8"/>
      <c r="V3" s="8"/>
      <c r="W3" s="9"/>
      <c r="X3" s="8"/>
      <c r="Y3" s="8"/>
      <c r="Z3" s="10"/>
      <c r="AA3" s="10"/>
      <c r="AB3" s="8"/>
      <c r="AC3" s="8"/>
      <c r="AD3" s="11"/>
      <c r="AJ3" s="5"/>
      <c r="AK3" s="4"/>
      <c r="AL3" s="4"/>
      <c r="AM3" s="12"/>
      <c r="AN3" s="12"/>
      <c r="AO3" s="12"/>
      <c r="AP3" s="12"/>
      <c r="AQ3" s="12"/>
      <c r="AR3" s="12"/>
      <c r="AS3" s="12"/>
      <c r="AT3" s="12"/>
      <c r="AU3" s="12"/>
      <c r="AV3" s="12"/>
      <c r="AW3" s="12"/>
      <c r="AX3" s="12"/>
      <c r="AY3" s="13" t="s">
        <v>11</v>
      </c>
      <c r="AZ3" s="246" t="s">
        <v>12</v>
      </c>
      <c r="BA3" s="246"/>
      <c r="BB3" s="246"/>
      <c r="BC3" s="246"/>
      <c r="BD3" s="4"/>
      <c r="BE3" s="4"/>
    </row>
    <row r="4" spans="2:57" s="6" customFormat="1" ht="20.25" customHeight="1" x14ac:dyDescent="0.4">
      <c r="B4" s="14"/>
      <c r="C4" s="14"/>
      <c r="E4" s="14"/>
      <c r="F4" s="14"/>
      <c r="G4" s="14"/>
      <c r="H4" s="14"/>
      <c r="I4" s="14"/>
      <c r="J4" s="15"/>
      <c r="K4" s="16"/>
      <c r="L4" s="16"/>
      <c r="M4" s="16"/>
      <c r="N4" s="16"/>
      <c r="O4" s="16"/>
      <c r="P4" s="17"/>
      <c r="Q4" s="16"/>
      <c r="R4" s="16"/>
      <c r="Z4" s="10"/>
      <c r="AA4" s="10"/>
      <c r="AB4" s="8"/>
      <c r="AC4" s="8"/>
      <c r="AD4" s="11"/>
      <c r="AJ4" s="5"/>
      <c r="AK4" s="4"/>
      <c r="AL4" s="4"/>
      <c r="AM4" s="12"/>
      <c r="AN4" s="12"/>
      <c r="AO4" s="12"/>
      <c r="AP4" s="12"/>
      <c r="AQ4" s="12"/>
      <c r="AR4" s="12"/>
      <c r="AS4" s="12"/>
      <c r="AT4" s="12"/>
      <c r="AU4" s="12"/>
      <c r="AV4" s="12"/>
      <c r="AW4" s="12"/>
      <c r="AX4" s="12"/>
      <c r="AY4" s="13" t="s">
        <v>13</v>
      </c>
      <c r="AZ4" s="246" t="s">
        <v>14</v>
      </c>
      <c r="BA4" s="246"/>
      <c r="BB4" s="246"/>
      <c r="BC4" s="246"/>
      <c r="BD4" s="4"/>
      <c r="BE4" s="4"/>
    </row>
    <row r="5" spans="2:57" s="6" customFormat="1" ht="20.25" customHeight="1" x14ac:dyDescent="0.4">
      <c r="B5" s="18"/>
      <c r="C5" s="18"/>
      <c r="D5" s="18"/>
      <c r="E5" s="18"/>
      <c r="F5" s="18"/>
      <c r="G5" s="18"/>
      <c r="H5" s="18"/>
      <c r="I5" s="18"/>
      <c r="J5" s="16"/>
      <c r="K5" s="19"/>
      <c r="L5" s="20"/>
      <c r="M5" s="20"/>
      <c r="N5" s="20"/>
      <c r="O5" s="20"/>
      <c r="P5" s="18"/>
      <c r="Q5" s="14"/>
      <c r="R5" s="14"/>
      <c r="S5" s="1"/>
      <c r="Z5" s="10"/>
      <c r="AA5" s="10"/>
      <c r="AB5" s="8"/>
      <c r="AC5" s="8"/>
      <c r="AD5" s="1"/>
      <c r="AE5" s="1"/>
      <c r="AF5" s="1"/>
      <c r="AG5" s="1"/>
      <c r="AJ5" s="1" t="s">
        <v>15</v>
      </c>
      <c r="AK5" s="1"/>
      <c r="AL5" s="1"/>
      <c r="AM5" s="1"/>
      <c r="AN5" s="1"/>
      <c r="AO5" s="1"/>
      <c r="AP5" s="1"/>
      <c r="AQ5" s="1"/>
      <c r="AR5" s="14"/>
      <c r="AS5" s="14"/>
      <c r="AT5" s="21"/>
      <c r="AU5" s="1"/>
      <c r="AV5" s="247">
        <v>40</v>
      </c>
      <c r="AW5" s="248"/>
      <c r="AX5" s="21" t="s">
        <v>16</v>
      </c>
      <c r="AY5" s="1"/>
      <c r="AZ5" s="247">
        <v>160</v>
      </c>
      <c r="BA5" s="248"/>
      <c r="BB5" s="21" t="s">
        <v>17</v>
      </c>
      <c r="BC5" s="1"/>
      <c r="BE5" s="4"/>
    </row>
    <row r="6" spans="2:57" s="6" customFormat="1" ht="20.25" customHeight="1" x14ac:dyDescent="0.4">
      <c r="B6" s="18"/>
      <c r="C6" s="18"/>
      <c r="D6" s="18"/>
      <c r="E6" s="18"/>
      <c r="F6" s="18"/>
      <c r="G6" s="18"/>
      <c r="H6" s="18"/>
      <c r="I6" s="18"/>
      <c r="J6" s="16"/>
      <c r="K6" s="19"/>
      <c r="L6" s="20"/>
      <c r="M6" s="20"/>
      <c r="N6" s="20"/>
      <c r="O6" s="20"/>
      <c r="P6" s="18"/>
      <c r="Q6" s="14"/>
      <c r="R6" s="14"/>
      <c r="S6" s="1"/>
      <c r="Z6" s="10"/>
      <c r="AA6" s="10"/>
      <c r="AB6" s="8"/>
      <c r="AC6" s="8"/>
      <c r="AD6" s="1"/>
      <c r="AE6" s="1"/>
      <c r="AF6" s="1"/>
      <c r="AG6" s="1"/>
      <c r="AJ6" s="1"/>
      <c r="AK6" s="1"/>
      <c r="AL6" s="1"/>
      <c r="AM6" s="1"/>
      <c r="AN6" s="1"/>
      <c r="AO6" s="1"/>
      <c r="AP6" s="1"/>
      <c r="AQ6" s="1" t="s">
        <v>18</v>
      </c>
      <c r="AR6" s="1"/>
      <c r="AS6" s="22"/>
      <c r="AT6" s="22"/>
      <c r="AU6" s="22"/>
      <c r="AV6" s="1"/>
      <c r="AW6" s="1"/>
      <c r="AX6" s="23"/>
      <c r="AY6" s="1"/>
      <c r="AZ6" s="247">
        <v>100</v>
      </c>
      <c r="BA6" s="248"/>
      <c r="BB6" s="21" t="s">
        <v>19</v>
      </c>
      <c r="BC6" s="1"/>
      <c r="BE6" s="4"/>
    </row>
    <row r="7" spans="2:57" s="6" customFormat="1" ht="20.25" customHeight="1" x14ac:dyDescent="0.4">
      <c r="B7" s="18"/>
      <c r="C7" s="18"/>
      <c r="D7" s="18"/>
      <c r="E7" s="18"/>
      <c r="F7" s="18"/>
      <c r="G7" s="18"/>
      <c r="H7" s="18"/>
      <c r="I7" s="18"/>
      <c r="J7" s="18"/>
      <c r="K7" s="24"/>
      <c r="L7" s="24"/>
      <c r="M7" s="24"/>
      <c r="N7" s="18"/>
      <c r="O7" s="25"/>
      <c r="P7" s="26"/>
      <c r="Q7" s="26"/>
      <c r="R7" s="27"/>
      <c r="S7" s="22"/>
      <c r="Z7" s="10"/>
      <c r="AA7" s="10"/>
      <c r="AB7" s="8"/>
      <c r="AC7" s="8"/>
      <c r="AD7" s="21"/>
      <c r="AE7" s="1"/>
      <c r="AF7" s="1"/>
      <c r="AG7" s="1"/>
      <c r="AL7" s="1"/>
      <c r="AM7" s="1"/>
      <c r="AN7" s="28"/>
      <c r="AO7" s="23"/>
      <c r="AP7" s="23"/>
      <c r="AQ7" s="22"/>
      <c r="AR7" s="22"/>
      <c r="AS7" s="22"/>
      <c r="AT7" s="22"/>
      <c r="AU7" s="22"/>
      <c r="AV7" s="22"/>
      <c r="AW7" s="1" t="s">
        <v>20</v>
      </c>
      <c r="AX7" s="1"/>
      <c r="AY7" s="1"/>
      <c r="AZ7" s="249">
        <f>DAY(EOMONTH(DATE(X2,AB2,1),0))</f>
        <v>30</v>
      </c>
      <c r="BA7" s="250"/>
      <c r="BB7" s="21" t="s">
        <v>21</v>
      </c>
      <c r="BE7" s="4"/>
    </row>
    <row r="8" spans="2:57" ht="5.0999999999999996" customHeight="1" thickBot="1" x14ac:dyDescent="0.45">
      <c r="C8" s="30"/>
      <c r="D8" s="30"/>
      <c r="S8" s="30"/>
      <c r="AJ8" s="30"/>
      <c r="BC8" s="31"/>
      <c r="BD8" s="31"/>
      <c r="BE8" s="31"/>
    </row>
    <row r="9" spans="2:57" ht="20.25" customHeight="1" thickBot="1" x14ac:dyDescent="0.45">
      <c r="B9" s="251" t="s">
        <v>22</v>
      </c>
      <c r="C9" s="254" t="s">
        <v>23</v>
      </c>
      <c r="D9" s="255"/>
      <c r="E9" s="260" t="s">
        <v>24</v>
      </c>
      <c r="F9" s="255"/>
      <c r="G9" s="260" t="s">
        <v>25</v>
      </c>
      <c r="H9" s="254"/>
      <c r="I9" s="254"/>
      <c r="J9" s="254"/>
      <c r="K9" s="255"/>
      <c r="L9" s="260" t="s">
        <v>26</v>
      </c>
      <c r="M9" s="254"/>
      <c r="N9" s="254"/>
      <c r="O9" s="263"/>
      <c r="P9" s="231" t="s">
        <v>27</v>
      </c>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33" t="str">
        <f>IF(AZ3="４週","(10)1～4週目の勤務時間数合計","(10)1か月の勤務時間数合計")</f>
        <v>(10)1～4週目の勤務時間数合計</v>
      </c>
      <c r="AV9" s="234"/>
      <c r="AW9" s="233" t="s">
        <v>28</v>
      </c>
      <c r="AX9" s="234"/>
      <c r="AY9" s="241" t="s">
        <v>29</v>
      </c>
      <c r="AZ9" s="241"/>
      <c r="BA9" s="241"/>
      <c r="BB9" s="241"/>
      <c r="BC9" s="241"/>
      <c r="BD9" s="241"/>
    </row>
    <row r="10" spans="2:57" ht="20.25" customHeight="1" thickBot="1" x14ac:dyDescent="0.45">
      <c r="B10" s="252"/>
      <c r="C10" s="256"/>
      <c r="D10" s="257"/>
      <c r="E10" s="261"/>
      <c r="F10" s="257"/>
      <c r="G10" s="261"/>
      <c r="H10" s="256"/>
      <c r="I10" s="256"/>
      <c r="J10" s="256"/>
      <c r="K10" s="257"/>
      <c r="L10" s="261"/>
      <c r="M10" s="256"/>
      <c r="N10" s="256"/>
      <c r="O10" s="264"/>
      <c r="P10" s="243" t="s">
        <v>30</v>
      </c>
      <c r="Q10" s="244"/>
      <c r="R10" s="244"/>
      <c r="S10" s="244"/>
      <c r="T10" s="244"/>
      <c r="U10" s="244"/>
      <c r="V10" s="245"/>
      <c r="W10" s="243" t="s">
        <v>31</v>
      </c>
      <c r="X10" s="244"/>
      <c r="Y10" s="244"/>
      <c r="Z10" s="244"/>
      <c r="AA10" s="244"/>
      <c r="AB10" s="244"/>
      <c r="AC10" s="245"/>
      <c r="AD10" s="243" t="s">
        <v>32</v>
      </c>
      <c r="AE10" s="244"/>
      <c r="AF10" s="244"/>
      <c r="AG10" s="244"/>
      <c r="AH10" s="244"/>
      <c r="AI10" s="244"/>
      <c r="AJ10" s="245"/>
      <c r="AK10" s="243" t="s">
        <v>33</v>
      </c>
      <c r="AL10" s="244"/>
      <c r="AM10" s="244"/>
      <c r="AN10" s="244"/>
      <c r="AO10" s="244"/>
      <c r="AP10" s="244"/>
      <c r="AQ10" s="245"/>
      <c r="AR10" s="243" t="s">
        <v>34</v>
      </c>
      <c r="AS10" s="244"/>
      <c r="AT10" s="245"/>
      <c r="AU10" s="235"/>
      <c r="AV10" s="236"/>
      <c r="AW10" s="235"/>
      <c r="AX10" s="236"/>
      <c r="AY10" s="241"/>
      <c r="AZ10" s="241"/>
      <c r="BA10" s="241"/>
      <c r="BB10" s="241"/>
      <c r="BC10" s="241"/>
      <c r="BD10" s="241"/>
    </row>
    <row r="11" spans="2:57" ht="20.25" customHeight="1" thickBot="1" x14ac:dyDescent="0.45">
      <c r="B11" s="252"/>
      <c r="C11" s="256"/>
      <c r="D11" s="257"/>
      <c r="E11" s="261"/>
      <c r="F11" s="257"/>
      <c r="G11" s="261"/>
      <c r="H11" s="256"/>
      <c r="I11" s="256"/>
      <c r="J11" s="256"/>
      <c r="K11" s="257"/>
      <c r="L11" s="261"/>
      <c r="M11" s="256"/>
      <c r="N11" s="256"/>
      <c r="O11" s="264"/>
      <c r="P11" s="32">
        <f>DAY(DATE($X$2,$AB$2,1))</f>
        <v>1</v>
      </c>
      <c r="Q11" s="33">
        <f>DAY(DATE($X$2,$AB$2,2))</f>
        <v>2</v>
      </c>
      <c r="R11" s="33">
        <f>DAY(DATE($X$2,$AB$2,3))</f>
        <v>3</v>
      </c>
      <c r="S11" s="33">
        <f>DAY(DATE($X$2,$AB$2,4))</f>
        <v>4</v>
      </c>
      <c r="T11" s="33">
        <f>DAY(DATE($X$2,$AB$2,5))</f>
        <v>5</v>
      </c>
      <c r="U11" s="33">
        <f>DAY(DATE($X$2,$AB$2,6))</f>
        <v>6</v>
      </c>
      <c r="V11" s="34">
        <f>DAY(DATE($X$2,$AB$2,7))</f>
        <v>7</v>
      </c>
      <c r="W11" s="32">
        <f>DAY(DATE($X$2,$AB$2,8))</f>
        <v>8</v>
      </c>
      <c r="X11" s="33">
        <f>DAY(DATE($X$2,$AB$2,9))</f>
        <v>9</v>
      </c>
      <c r="Y11" s="33">
        <f>DAY(DATE($X$2,$AB$2,10))</f>
        <v>10</v>
      </c>
      <c r="Z11" s="33">
        <f>DAY(DATE($X$2,$AB$2,11))</f>
        <v>11</v>
      </c>
      <c r="AA11" s="33">
        <f>DAY(DATE($X$2,$AB$2,12))</f>
        <v>12</v>
      </c>
      <c r="AB11" s="33">
        <f>DAY(DATE($X$2,$AB$2,13))</f>
        <v>13</v>
      </c>
      <c r="AC11" s="34">
        <f>DAY(DATE($X$2,$AB$2,14))</f>
        <v>14</v>
      </c>
      <c r="AD11" s="32">
        <f>DAY(DATE($X$2,$AB$2,15))</f>
        <v>15</v>
      </c>
      <c r="AE11" s="33">
        <f>DAY(DATE($X$2,$AB$2,16))</f>
        <v>16</v>
      </c>
      <c r="AF11" s="33">
        <f>DAY(DATE($X$2,$AB$2,17))</f>
        <v>17</v>
      </c>
      <c r="AG11" s="33">
        <f>DAY(DATE($X$2,$AB$2,18))</f>
        <v>18</v>
      </c>
      <c r="AH11" s="33">
        <f>DAY(DATE($X$2,$AB$2,19))</f>
        <v>19</v>
      </c>
      <c r="AI11" s="33">
        <f>DAY(DATE($X$2,$AB$2,20))</f>
        <v>20</v>
      </c>
      <c r="AJ11" s="34">
        <f>DAY(DATE($X$2,$AB$2,21))</f>
        <v>21</v>
      </c>
      <c r="AK11" s="32">
        <f>DAY(DATE($X$2,$AB$2,22))</f>
        <v>22</v>
      </c>
      <c r="AL11" s="33">
        <f>DAY(DATE($X$2,$AB$2,23))</f>
        <v>23</v>
      </c>
      <c r="AM11" s="33">
        <f>DAY(DATE($X$2,$AB$2,24))</f>
        <v>24</v>
      </c>
      <c r="AN11" s="33">
        <f>DAY(DATE($X$2,$AB$2,25))</f>
        <v>25</v>
      </c>
      <c r="AO11" s="33">
        <f>DAY(DATE($X$2,$AB$2,26))</f>
        <v>26</v>
      </c>
      <c r="AP11" s="33">
        <f>DAY(DATE($X$2,$AB$2,27))</f>
        <v>27</v>
      </c>
      <c r="AQ11" s="34">
        <f>DAY(DATE($X$2,$AB$2,28))</f>
        <v>28</v>
      </c>
      <c r="AR11" s="32" t="str">
        <f>IF(AZ3="暦月",IF(DAY(DATE($X$2,$AB$2,29))=29,29,""),"")</f>
        <v/>
      </c>
      <c r="AS11" s="33" t="str">
        <f>IF(AZ3="暦月",IF(DAY(DATE($X$2,$AB$2,30))=30,30,""),"")</f>
        <v/>
      </c>
      <c r="AT11" s="35" t="str">
        <f>IF(AZ3="暦月",IF(DAY(DATE($X$2,$AB$2,31))=31,31,""),"")</f>
        <v/>
      </c>
      <c r="AU11" s="235"/>
      <c r="AV11" s="236"/>
      <c r="AW11" s="235"/>
      <c r="AX11" s="236"/>
      <c r="AY11" s="241"/>
      <c r="AZ11" s="241"/>
      <c r="BA11" s="241"/>
      <c r="BB11" s="241"/>
      <c r="BC11" s="241"/>
      <c r="BD11" s="241"/>
    </row>
    <row r="12" spans="2:57" ht="20.25" hidden="1" customHeight="1" thickBot="1" x14ac:dyDescent="0.45">
      <c r="B12" s="252"/>
      <c r="C12" s="256"/>
      <c r="D12" s="257"/>
      <c r="E12" s="261"/>
      <c r="F12" s="257"/>
      <c r="G12" s="261"/>
      <c r="H12" s="256"/>
      <c r="I12" s="256"/>
      <c r="J12" s="256"/>
      <c r="K12" s="257"/>
      <c r="L12" s="261"/>
      <c r="M12" s="256"/>
      <c r="N12" s="256"/>
      <c r="O12" s="264"/>
      <c r="P12" s="32">
        <f>WEEKDAY(DATE($X$2,$AB$2,1))</f>
        <v>2</v>
      </c>
      <c r="Q12" s="33">
        <f>WEEKDAY(DATE($X$2,$AB$2,2))</f>
        <v>3</v>
      </c>
      <c r="R12" s="33">
        <f>WEEKDAY(DATE($X$2,$AB$2,3))</f>
        <v>4</v>
      </c>
      <c r="S12" s="33">
        <f>WEEKDAY(DATE($X$2,$AB$2,4))</f>
        <v>5</v>
      </c>
      <c r="T12" s="33">
        <f>WEEKDAY(DATE($X$2,$AB$2,5))</f>
        <v>6</v>
      </c>
      <c r="U12" s="33">
        <f>WEEKDAY(DATE($X$2,$AB$2,6))</f>
        <v>7</v>
      </c>
      <c r="V12" s="34">
        <f>WEEKDAY(DATE($X$2,$AB$2,7))</f>
        <v>1</v>
      </c>
      <c r="W12" s="32">
        <f>WEEKDAY(DATE($X$2,$AB$2,8))</f>
        <v>2</v>
      </c>
      <c r="X12" s="33">
        <f>WEEKDAY(DATE($X$2,$AB$2,9))</f>
        <v>3</v>
      </c>
      <c r="Y12" s="33">
        <f>WEEKDAY(DATE($X$2,$AB$2,10))</f>
        <v>4</v>
      </c>
      <c r="Z12" s="33">
        <f>WEEKDAY(DATE($X$2,$AB$2,11))</f>
        <v>5</v>
      </c>
      <c r="AA12" s="33">
        <f>WEEKDAY(DATE($X$2,$AB$2,12))</f>
        <v>6</v>
      </c>
      <c r="AB12" s="33">
        <f>WEEKDAY(DATE($X$2,$AB$2,13))</f>
        <v>7</v>
      </c>
      <c r="AC12" s="34">
        <f>WEEKDAY(DATE($X$2,$AB$2,14))</f>
        <v>1</v>
      </c>
      <c r="AD12" s="32">
        <f>WEEKDAY(DATE($X$2,$AB$2,15))</f>
        <v>2</v>
      </c>
      <c r="AE12" s="33">
        <f>WEEKDAY(DATE($X$2,$AB$2,16))</f>
        <v>3</v>
      </c>
      <c r="AF12" s="33">
        <f>WEEKDAY(DATE($X$2,$AB$2,17))</f>
        <v>4</v>
      </c>
      <c r="AG12" s="33">
        <f>WEEKDAY(DATE($X$2,$AB$2,18))</f>
        <v>5</v>
      </c>
      <c r="AH12" s="33">
        <f>WEEKDAY(DATE($X$2,$AB$2,19))</f>
        <v>6</v>
      </c>
      <c r="AI12" s="33">
        <f>WEEKDAY(DATE($X$2,$AB$2,20))</f>
        <v>7</v>
      </c>
      <c r="AJ12" s="34">
        <f>WEEKDAY(DATE($X$2,$AB$2,21))</f>
        <v>1</v>
      </c>
      <c r="AK12" s="32">
        <f>WEEKDAY(DATE($X$2,$AB$2,22))</f>
        <v>2</v>
      </c>
      <c r="AL12" s="33">
        <f>WEEKDAY(DATE($X$2,$AB$2,23))</f>
        <v>3</v>
      </c>
      <c r="AM12" s="33">
        <f>WEEKDAY(DATE($X$2,$AB$2,24))</f>
        <v>4</v>
      </c>
      <c r="AN12" s="33">
        <f>WEEKDAY(DATE($X$2,$AB$2,25))</f>
        <v>5</v>
      </c>
      <c r="AO12" s="33">
        <f>WEEKDAY(DATE($X$2,$AB$2,26))</f>
        <v>6</v>
      </c>
      <c r="AP12" s="33">
        <f>WEEKDAY(DATE($X$2,$AB$2,27))</f>
        <v>7</v>
      </c>
      <c r="AQ12" s="34">
        <f>WEEKDAY(DATE($X$2,$AB$2,28))</f>
        <v>1</v>
      </c>
      <c r="AR12" s="32">
        <f>IF(AR11=29,WEEKDAY(DATE($X$2,$AB$2,29)),0)</f>
        <v>0</v>
      </c>
      <c r="AS12" s="33">
        <f>IF(AS11=30,WEEKDAY(DATE($X$2,$AB$2,30)),0)</f>
        <v>0</v>
      </c>
      <c r="AT12" s="35">
        <f>IF(AT11=31,WEEKDAY(DATE($X$2,$AB$2,31)),0)</f>
        <v>0</v>
      </c>
      <c r="AU12" s="237"/>
      <c r="AV12" s="238"/>
      <c r="AW12" s="237"/>
      <c r="AX12" s="238"/>
      <c r="AY12" s="242"/>
      <c r="AZ12" s="242"/>
      <c r="BA12" s="242"/>
      <c r="BB12" s="242"/>
      <c r="BC12" s="242"/>
      <c r="BD12" s="242"/>
    </row>
    <row r="13" spans="2:57" ht="20.25" customHeight="1" thickBot="1" x14ac:dyDescent="0.45">
      <c r="B13" s="253"/>
      <c r="C13" s="258"/>
      <c r="D13" s="259"/>
      <c r="E13" s="262"/>
      <c r="F13" s="259"/>
      <c r="G13" s="262"/>
      <c r="H13" s="258"/>
      <c r="I13" s="258"/>
      <c r="J13" s="258"/>
      <c r="K13" s="259"/>
      <c r="L13" s="262"/>
      <c r="M13" s="258"/>
      <c r="N13" s="258"/>
      <c r="O13" s="265"/>
      <c r="P13" s="36" t="str">
        <f>IF(P12=1,"日",IF(P12=2,"月",IF(P12=3,"火",IF(P12=4,"水",IF(P12=5,"木",IF(P12=6,"金","土"))))))</f>
        <v>月</v>
      </c>
      <c r="Q13" s="37" t="str">
        <f t="shared" ref="Q13:AQ13" si="0">IF(Q12=1,"日",IF(Q12=2,"月",IF(Q12=3,"火",IF(Q12=4,"水",IF(Q12=5,"木",IF(Q12=6,"金","土"))))))</f>
        <v>火</v>
      </c>
      <c r="R13" s="37" t="str">
        <f t="shared" si="0"/>
        <v>水</v>
      </c>
      <c r="S13" s="37" t="str">
        <f t="shared" si="0"/>
        <v>木</v>
      </c>
      <c r="T13" s="37" t="str">
        <f t="shared" si="0"/>
        <v>金</v>
      </c>
      <c r="U13" s="37" t="str">
        <f t="shared" si="0"/>
        <v>土</v>
      </c>
      <c r="V13" s="38" t="str">
        <f t="shared" si="0"/>
        <v>日</v>
      </c>
      <c r="W13" s="36" t="str">
        <f t="shared" si="0"/>
        <v>月</v>
      </c>
      <c r="X13" s="37" t="str">
        <f t="shared" si="0"/>
        <v>火</v>
      </c>
      <c r="Y13" s="37" t="str">
        <f t="shared" si="0"/>
        <v>水</v>
      </c>
      <c r="Z13" s="37" t="str">
        <f t="shared" si="0"/>
        <v>木</v>
      </c>
      <c r="AA13" s="37" t="str">
        <f t="shared" si="0"/>
        <v>金</v>
      </c>
      <c r="AB13" s="37" t="str">
        <f t="shared" si="0"/>
        <v>土</v>
      </c>
      <c r="AC13" s="38" t="str">
        <f t="shared" si="0"/>
        <v>日</v>
      </c>
      <c r="AD13" s="36" t="str">
        <f t="shared" si="0"/>
        <v>月</v>
      </c>
      <c r="AE13" s="37" t="str">
        <f t="shared" si="0"/>
        <v>火</v>
      </c>
      <c r="AF13" s="37" t="str">
        <f t="shared" si="0"/>
        <v>水</v>
      </c>
      <c r="AG13" s="37" t="str">
        <f t="shared" si="0"/>
        <v>木</v>
      </c>
      <c r="AH13" s="37" t="str">
        <f t="shared" si="0"/>
        <v>金</v>
      </c>
      <c r="AI13" s="37" t="str">
        <f t="shared" si="0"/>
        <v>土</v>
      </c>
      <c r="AJ13" s="38" t="str">
        <f t="shared" si="0"/>
        <v>日</v>
      </c>
      <c r="AK13" s="36" t="str">
        <f t="shared" si="0"/>
        <v>月</v>
      </c>
      <c r="AL13" s="37" t="str">
        <f t="shared" si="0"/>
        <v>火</v>
      </c>
      <c r="AM13" s="37" t="str">
        <f t="shared" si="0"/>
        <v>水</v>
      </c>
      <c r="AN13" s="37" t="str">
        <f t="shared" si="0"/>
        <v>木</v>
      </c>
      <c r="AO13" s="37" t="str">
        <f t="shared" si="0"/>
        <v>金</v>
      </c>
      <c r="AP13" s="37" t="str">
        <f t="shared" si="0"/>
        <v>土</v>
      </c>
      <c r="AQ13" s="38" t="str">
        <f t="shared" si="0"/>
        <v>日</v>
      </c>
      <c r="AR13" s="37" t="str">
        <f>IF(AR12=1,"日",IF(AR12=2,"月",IF(AR12=3,"火",IF(AR12=4,"水",IF(AR12=5,"木",IF(AR12=6,"金",IF(AR12=0,"","土")))))))</f>
        <v/>
      </c>
      <c r="AS13" s="37" t="str">
        <f>IF(AS12=1,"日",IF(AS12=2,"月",IF(AS12=3,"火",IF(AS12=4,"水",IF(AS12=5,"木",IF(AS12=6,"金",IF(AS12=0,"","土")))))))</f>
        <v/>
      </c>
      <c r="AT13" s="39" t="str">
        <f>IF(AT12=1,"日",IF(AT12=2,"月",IF(AT12=3,"火",IF(AT12=4,"水",IF(AT12=5,"木",IF(AT12=6,"金",IF(AT12=0,"","土")))))))</f>
        <v/>
      </c>
      <c r="AU13" s="239"/>
      <c r="AV13" s="240"/>
      <c r="AW13" s="239"/>
      <c r="AX13" s="240"/>
      <c r="AY13" s="242"/>
      <c r="AZ13" s="242"/>
      <c r="BA13" s="242"/>
      <c r="BB13" s="242"/>
      <c r="BC13" s="242"/>
      <c r="BD13" s="242"/>
    </row>
    <row r="14" spans="2:57" ht="39.950000000000003" customHeight="1" x14ac:dyDescent="0.4">
      <c r="B14" s="40">
        <v>1</v>
      </c>
      <c r="C14" s="217"/>
      <c r="D14" s="218"/>
      <c r="E14" s="219"/>
      <c r="F14" s="220"/>
      <c r="G14" s="221"/>
      <c r="H14" s="222"/>
      <c r="I14" s="222"/>
      <c r="J14" s="222"/>
      <c r="K14" s="223"/>
      <c r="L14" s="224"/>
      <c r="M14" s="225"/>
      <c r="N14" s="225"/>
      <c r="O14" s="226"/>
      <c r="P14" s="41"/>
      <c r="Q14" s="42"/>
      <c r="R14" s="42"/>
      <c r="S14" s="42"/>
      <c r="T14" s="42"/>
      <c r="U14" s="42"/>
      <c r="V14" s="43"/>
      <c r="W14" s="41"/>
      <c r="X14" s="42"/>
      <c r="Y14" s="42"/>
      <c r="Z14" s="42"/>
      <c r="AA14" s="42"/>
      <c r="AB14" s="42"/>
      <c r="AC14" s="43"/>
      <c r="AD14" s="41"/>
      <c r="AE14" s="42"/>
      <c r="AF14" s="42"/>
      <c r="AG14" s="42"/>
      <c r="AH14" s="42"/>
      <c r="AI14" s="42"/>
      <c r="AJ14" s="43"/>
      <c r="AK14" s="41"/>
      <c r="AL14" s="42"/>
      <c r="AM14" s="42"/>
      <c r="AN14" s="42"/>
      <c r="AO14" s="42"/>
      <c r="AP14" s="42"/>
      <c r="AQ14" s="43"/>
      <c r="AR14" s="41"/>
      <c r="AS14" s="42"/>
      <c r="AT14" s="43"/>
      <c r="AU14" s="227">
        <f>IF($AZ$3="４週",SUM(P14:AQ14),IF($AZ$3="暦月",SUM(P14:AT14),""))</f>
        <v>0</v>
      </c>
      <c r="AV14" s="228"/>
      <c r="AW14" s="229">
        <f t="shared" ref="AW14:AW31" si="1">IF($AZ$3="４週",AU14/4,IF($AZ$3="暦月",AU14/($AZ$7/7),""))</f>
        <v>0</v>
      </c>
      <c r="AX14" s="230"/>
      <c r="AY14" s="214"/>
      <c r="AZ14" s="215"/>
      <c r="BA14" s="215"/>
      <c r="BB14" s="215"/>
      <c r="BC14" s="215"/>
      <c r="BD14" s="216"/>
    </row>
    <row r="15" spans="2:57" ht="39.950000000000003" customHeight="1" x14ac:dyDescent="0.4">
      <c r="B15" s="44">
        <f t="shared" ref="B15:B31" si="2">B14+1</f>
        <v>2</v>
      </c>
      <c r="C15" s="200"/>
      <c r="D15" s="201"/>
      <c r="E15" s="202"/>
      <c r="F15" s="203"/>
      <c r="G15" s="204"/>
      <c r="H15" s="205"/>
      <c r="I15" s="205"/>
      <c r="J15" s="205"/>
      <c r="K15" s="206"/>
      <c r="L15" s="207"/>
      <c r="M15" s="208"/>
      <c r="N15" s="208"/>
      <c r="O15" s="209"/>
      <c r="P15" s="45"/>
      <c r="Q15" s="46"/>
      <c r="R15" s="46"/>
      <c r="S15" s="46"/>
      <c r="T15" s="46"/>
      <c r="U15" s="46"/>
      <c r="V15" s="47"/>
      <c r="W15" s="45"/>
      <c r="X15" s="46"/>
      <c r="Y15" s="46"/>
      <c r="Z15" s="46"/>
      <c r="AA15" s="46"/>
      <c r="AB15" s="46"/>
      <c r="AC15" s="47"/>
      <c r="AD15" s="45"/>
      <c r="AE15" s="46"/>
      <c r="AF15" s="46"/>
      <c r="AG15" s="46"/>
      <c r="AH15" s="46"/>
      <c r="AI15" s="46"/>
      <c r="AJ15" s="47"/>
      <c r="AK15" s="45"/>
      <c r="AL15" s="46"/>
      <c r="AM15" s="46"/>
      <c r="AN15" s="46"/>
      <c r="AO15" s="46"/>
      <c r="AP15" s="46"/>
      <c r="AQ15" s="47"/>
      <c r="AR15" s="45"/>
      <c r="AS15" s="46"/>
      <c r="AT15" s="47"/>
      <c r="AU15" s="210">
        <f>IF($AZ$3="４週",SUM(P15:AQ15),IF($AZ$3="暦月",SUM(P15:AT15),""))</f>
        <v>0</v>
      </c>
      <c r="AV15" s="211"/>
      <c r="AW15" s="212">
        <f t="shared" si="1"/>
        <v>0</v>
      </c>
      <c r="AX15" s="213"/>
      <c r="AY15" s="180"/>
      <c r="AZ15" s="181"/>
      <c r="BA15" s="181"/>
      <c r="BB15" s="181"/>
      <c r="BC15" s="181"/>
      <c r="BD15" s="182"/>
    </row>
    <row r="16" spans="2:57" ht="39.950000000000003" customHeight="1" x14ac:dyDescent="0.4">
      <c r="B16" s="44">
        <f t="shared" si="2"/>
        <v>3</v>
      </c>
      <c r="C16" s="200"/>
      <c r="D16" s="201"/>
      <c r="E16" s="202"/>
      <c r="F16" s="203"/>
      <c r="G16" s="204"/>
      <c r="H16" s="205"/>
      <c r="I16" s="205"/>
      <c r="J16" s="205"/>
      <c r="K16" s="206"/>
      <c r="L16" s="207"/>
      <c r="M16" s="208"/>
      <c r="N16" s="208"/>
      <c r="O16" s="209"/>
      <c r="P16" s="45"/>
      <c r="Q16" s="46"/>
      <c r="R16" s="46"/>
      <c r="S16" s="46"/>
      <c r="T16" s="46"/>
      <c r="U16" s="46"/>
      <c r="V16" s="47"/>
      <c r="W16" s="45"/>
      <c r="X16" s="46"/>
      <c r="Y16" s="46"/>
      <c r="Z16" s="46"/>
      <c r="AA16" s="46"/>
      <c r="AB16" s="46"/>
      <c r="AC16" s="47"/>
      <c r="AD16" s="45"/>
      <c r="AE16" s="46"/>
      <c r="AF16" s="46"/>
      <c r="AG16" s="46"/>
      <c r="AH16" s="46"/>
      <c r="AI16" s="46"/>
      <c r="AJ16" s="47"/>
      <c r="AK16" s="45"/>
      <c r="AL16" s="46"/>
      <c r="AM16" s="46"/>
      <c r="AN16" s="46"/>
      <c r="AO16" s="46"/>
      <c r="AP16" s="46"/>
      <c r="AQ16" s="47"/>
      <c r="AR16" s="45"/>
      <c r="AS16" s="46"/>
      <c r="AT16" s="47"/>
      <c r="AU16" s="210">
        <f>IF($AZ$3="４週",SUM(P16:AQ16),IF($AZ$3="暦月",SUM(P16:AT16),""))</f>
        <v>0</v>
      </c>
      <c r="AV16" s="211"/>
      <c r="AW16" s="212">
        <f t="shared" si="1"/>
        <v>0</v>
      </c>
      <c r="AX16" s="213"/>
      <c r="AY16" s="180"/>
      <c r="AZ16" s="181"/>
      <c r="BA16" s="181"/>
      <c r="BB16" s="181"/>
      <c r="BC16" s="181"/>
      <c r="BD16" s="182"/>
    </row>
    <row r="17" spans="2:56" ht="39.950000000000003" customHeight="1" x14ac:dyDescent="0.4">
      <c r="B17" s="44">
        <f t="shared" si="2"/>
        <v>4</v>
      </c>
      <c r="C17" s="200"/>
      <c r="D17" s="201"/>
      <c r="E17" s="202"/>
      <c r="F17" s="203"/>
      <c r="G17" s="204"/>
      <c r="H17" s="205"/>
      <c r="I17" s="205"/>
      <c r="J17" s="205"/>
      <c r="K17" s="206"/>
      <c r="L17" s="207"/>
      <c r="M17" s="208"/>
      <c r="N17" s="208"/>
      <c r="O17" s="209"/>
      <c r="P17" s="45"/>
      <c r="Q17" s="46"/>
      <c r="R17" s="46"/>
      <c r="S17" s="46"/>
      <c r="T17" s="46"/>
      <c r="U17" s="46"/>
      <c r="V17" s="47"/>
      <c r="W17" s="45"/>
      <c r="X17" s="46"/>
      <c r="Y17" s="46"/>
      <c r="Z17" s="46"/>
      <c r="AA17" s="46"/>
      <c r="AB17" s="46"/>
      <c r="AC17" s="47"/>
      <c r="AD17" s="45"/>
      <c r="AE17" s="46"/>
      <c r="AF17" s="46"/>
      <c r="AG17" s="46"/>
      <c r="AH17" s="46"/>
      <c r="AI17" s="46"/>
      <c r="AJ17" s="47"/>
      <c r="AK17" s="45"/>
      <c r="AL17" s="46"/>
      <c r="AM17" s="46"/>
      <c r="AN17" s="46"/>
      <c r="AO17" s="46"/>
      <c r="AP17" s="46"/>
      <c r="AQ17" s="47"/>
      <c r="AR17" s="45"/>
      <c r="AS17" s="46"/>
      <c r="AT17" s="47"/>
      <c r="AU17" s="210">
        <f>IF($AZ$3="４週",SUM(P17:AQ17),IF($AZ$3="暦月",SUM(P17:AT17),""))</f>
        <v>0</v>
      </c>
      <c r="AV17" s="211"/>
      <c r="AW17" s="212">
        <f t="shared" si="1"/>
        <v>0</v>
      </c>
      <c r="AX17" s="213"/>
      <c r="AY17" s="180"/>
      <c r="AZ17" s="181"/>
      <c r="BA17" s="181"/>
      <c r="BB17" s="181"/>
      <c r="BC17" s="181"/>
      <c r="BD17" s="182"/>
    </row>
    <row r="18" spans="2:56" ht="39.950000000000003" customHeight="1" x14ac:dyDescent="0.4">
      <c r="B18" s="44">
        <f t="shared" si="2"/>
        <v>5</v>
      </c>
      <c r="C18" s="200"/>
      <c r="D18" s="201"/>
      <c r="E18" s="202"/>
      <c r="F18" s="203"/>
      <c r="G18" s="204"/>
      <c r="H18" s="205"/>
      <c r="I18" s="205"/>
      <c r="J18" s="205"/>
      <c r="K18" s="206"/>
      <c r="L18" s="207"/>
      <c r="M18" s="208"/>
      <c r="N18" s="208"/>
      <c r="O18" s="209"/>
      <c r="P18" s="45"/>
      <c r="Q18" s="46"/>
      <c r="R18" s="46"/>
      <c r="S18" s="46"/>
      <c r="T18" s="46"/>
      <c r="U18" s="46"/>
      <c r="V18" s="47"/>
      <c r="W18" s="45"/>
      <c r="X18" s="46"/>
      <c r="Y18" s="46"/>
      <c r="Z18" s="46"/>
      <c r="AA18" s="46"/>
      <c r="AB18" s="46"/>
      <c r="AC18" s="47"/>
      <c r="AD18" s="45"/>
      <c r="AE18" s="46"/>
      <c r="AF18" s="46"/>
      <c r="AG18" s="46"/>
      <c r="AH18" s="46"/>
      <c r="AI18" s="46"/>
      <c r="AJ18" s="47"/>
      <c r="AK18" s="45"/>
      <c r="AL18" s="46"/>
      <c r="AM18" s="46"/>
      <c r="AN18" s="46"/>
      <c r="AO18" s="46"/>
      <c r="AP18" s="46"/>
      <c r="AQ18" s="47"/>
      <c r="AR18" s="45"/>
      <c r="AS18" s="46"/>
      <c r="AT18" s="47"/>
      <c r="AU18" s="210">
        <f t="shared" ref="AU18:AU31" si="3">IF($AZ$3="４週",SUM(P18:AQ18),IF($AZ$3="暦月",SUM(P18:AT18),""))</f>
        <v>0</v>
      </c>
      <c r="AV18" s="211"/>
      <c r="AW18" s="212">
        <f t="shared" si="1"/>
        <v>0</v>
      </c>
      <c r="AX18" s="213"/>
      <c r="AY18" s="180"/>
      <c r="AZ18" s="181"/>
      <c r="BA18" s="181"/>
      <c r="BB18" s="181"/>
      <c r="BC18" s="181"/>
      <c r="BD18" s="182"/>
    </row>
    <row r="19" spans="2:56" ht="39.950000000000003" customHeight="1" x14ac:dyDescent="0.4">
      <c r="B19" s="44">
        <f t="shared" si="2"/>
        <v>6</v>
      </c>
      <c r="C19" s="200"/>
      <c r="D19" s="201"/>
      <c r="E19" s="202"/>
      <c r="F19" s="203"/>
      <c r="G19" s="204"/>
      <c r="H19" s="205"/>
      <c r="I19" s="205"/>
      <c r="J19" s="205"/>
      <c r="K19" s="206"/>
      <c r="L19" s="207"/>
      <c r="M19" s="208"/>
      <c r="N19" s="208"/>
      <c r="O19" s="209"/>
      <c r="P19" s="45"/>
      <c r="Q19" s="46"/>
      <c r="R19" s="46"/>
      <c r="S19" s="46"/>
      <c r="T19" s="46"/>
      <c r="U19" s="46"/>
      <c r="V19" s="47"/>
      <c r="W19" s="45"/>
      <c r="X19" s="46"/>
      <c r="Y19" s="46"/>
      <c r="Z19" s="46"/>
      <c r="AA19" s="46"/>
      <c r="AB19" s="46"/>
      <c r="AC19" s="47"/>
      <c r="AD19" s="45"/>
      <c r="AE19" s="46"/>
      <c r="AF19" s="46"/>
      <c r="AG19" s="46"/>
      <c r="AH19" s="46"/>
      <c r="AI19" s="46"/>
      <c r="AJ19" s="47"/>
      <c r="AK19" s="45"/>
      <c r="AL19" s="46"/>
      <c r="AM19" s="46"/>
      <c r="AN19" s="46"/>
      <c r="AO19" s="46"/>
      <c r="AP19" s="46"/>
      <c r="AQ19" s="47"/>
      <c r="AR19" s="45"/>
      <c r="AS19" s="46"/>
      <c r="AT19" s="47"/>
      <c r="AU19" s="210">
        <f t="shared" si="3"/>
        <v>0</v>
      </c>
      <c r="AV19" s="211"/>
      <c r="AW19" s="212">
        <f t="shared" si="1"/>
        <v>0</v>
      </c>
      <c r="AX19" s="213"/>
      <c r="AY19" s="180"/>
      <c r="AZ19" s="181"/>
      <c r="BA19" s="181"/>
      <c r="BB19" s="181"/>
      <c r="BC19" s="181"/>
      <c r="BD19" s="182"/>
    </row>
    <row r="20" spans="2:56" ht="39.950000000000003" customHeight="1" x14ac:dyDescent="0.4">
      <c r="B20" s="44">
        <f t="shared" si="2"/>
        <v>7</v>
      </c>
      <c r="C20" s="200"/>
      <c r="D20" s="201"/>
      <c r="E20" s="202"/>
      <c r="F20" s="203"/>
      <c r="G20" s="204"/>
      <c r="H20" s="205"/>
      <c r="I20" s="205"/>
      <c r="J20" s="205"/>
      <c r="K20" s="206"/>
      <c r="L20" s="207"/>
      <c r="M20" s="208"/>
      <c r="N20" s="208"/>
      <c r="O20" s="209"/>
      <c r="P20" s="45"/>
      <c r="Q20" s="46"/>
      <c r="R20" s="46"/>
      <c r="S20" s="46"/>
      <c r="T20" s="46"/>
      <c r="U20" s="46"/>
      <c r="V20" s="47"/>
      <c r="W20" s="45"/>
      <c r="X20" s="46"/>
      <c r="Y20" s="46"/>
      <c r="Z20" s="46"/>
      <c r="AA20" s="46"/>
      <c r="AB20" s="46"/>
      <c r="AC20" s="47"/>
      <c r="AD20" s="45"/>
      <c r="AE20" s="46"/>
      <c r="AF20" s="46"/>
      <c r="AG20" s="46"/>
      <c r="AH20" s="46"/>
      <c r="AI20" s="46"/>
      <c r="AJ20" s="47"/>
      <c r="AK20" s="45"/>
      <c r="AL20" s="46"/>
      <c r="AM20" s="46"/>
      <c r="AN20" s="46"/>
      <c r="AO20" s="46"/>
      <c r="AP20" s="46"/>
      <c r="AQ20" s="47"/>
      <c r="AR20" s="45"/>
      <c r="AS20" s="46"/>
      <c r="AT20" s="47"/>
      <c r="AU20" s="210">
        <f>IF($AZ$3="４週",SUM(P20:AQ20),IF($AZ$3="暦月",SUM(P20:AT20),""))</f>
        <v>0</v>
      </c>
      <c r="AV20" s="211"/>
      <c r="AW20" s="212">
        <f t="shared" si="1"/>
        <v>0</v>
      </c>
      <c r="AX20" s="213"/>
      <c r="AY20" s="180"/>
      <c r="AZ20" s="181"/>
      <c r="BA20" s="181"/>
      <c r="BB20" s="181"/>
      <c r="BC20" s="181"/>
      <c r="BD20" s="182"/>
    </row>
    <row r="21" spans="2:56" ht="39.950000000000003" customHeight="1" x14ac:dyDescent="0.4">
      <c r="B21" s="44">
        <f t="shared" si="2"/>
        <v>8</v>
      </c>
      <c r="C21" s="200"/>
      <c r="D21" s="201"/>
      <c r="E21" s="202"/>
      <c r="F21" s="203"/>
      <c r="G21" s="204"/>
      <c r="H21" s="205"/>
      <c r="I21" s="205"/>
      <c r="J21" s="205"/>
      <c r="K21" s="206"/>
      <c r="L21" s="207"/>
      <c r="M21" s="208"/>
      <c r="N21" s="208"/>
      <c r="O21" s="209"/>
      <c r="P21" s="45"/>
      <c r="Q21" s="46"/>
      <c r="R21" s="46"/>
      <c r="S21" s="46"/>
      <c r="T21" s="46"/>
      <c r="U21" s="46"/>
      <c r="V21" s="47"/>
      <c r="W21" s="45"/>
      <c r="X21" s="46"/>
      <c r="Y21" s="46"/>
      <c r="Z21" s="46"/>
      <c r="AA21" s="46"/>
      <c r="AB21" s="46"/>
      <c r="AC21" s="47"/>
      <c r="AD21" s="45"/>
      <c r="AE21" s="46"/>
      <c r="AF21" s="46"/>
      <c r="AG21" s="46"/>
      <c r="AH21" s="46"/>
      <c r="AI21" s="46"/>
      <c r="AJ21" s="47"/>
      <c r="AK21" s="45"/>
      <c r="AL21" s="46"/>
      <c r="AM21" s="46"/>
      <c r="AN21" s="46"/>
      <c r="AO21" s="46"/>
      <c r="AP21" s="46"/>
      <c r="AQ21" s="47"/>
      <c r="AR21" s="45"/>
      <c r="AS21" s="46"/>
      <c r="AT21" s="47"/>
      <c r="AU21" s="210">
        <f t="shared" si="3"/>
        <v>0</v>
      </c>
      <c r="AV21" s="211"/>
      <c r="AW21" s="212">
        <f t="shared" si="1"/>
        <v>0</v>
      </c>
      <c r="AX21" s="213"/>
      <c r="AY21" s="180"/>
      <c r="AZ21" s="181"/>
      <c r="BA21" s="181"/>
      <c r="BB21" s="181"/>
      <c r="BC21" s="181"/>
      <c r="BD21" s="182"/>
    </row>
    <row r="22" spans="2:56" ht="39.950000000000003" customHeight="1" x14ac:dyDescent="0.4">
      <c r="B22" s="44">
        <f t="shared" si="2"/>
        <v>9</v>
      </c>
      <c r="C22" s="200"/>
      <c r="D22" s="201"/>
      <c r="E22" s="202"/>
      <c r="F22" s="203"/>
      <c r="G22" s="204"/>
      <c r="H22" s="205"/>
      <c r="I22" s="205"/>
      <c r="J22" s="205"/>
      <c r="K22" s="206"/>
      <c r="L22" s="207"/>
      <c r="M22" s="208"/>
      <c r="N22" s="208"/>
      <c r="O22" s="209"/>
      <c r="P22" s="45"/>
      <c r="Q22" s="46"/>
      <c r="R22" s="46"/>
      <c r="S22" s="46"/>
      <c r="T22" s="46"/>
      <c r="U22" s="46"/>
      <c r="V22" s="47"/>
      <c r="W22" s="45"/>
      <c r="X22" s="46"/>
      <c r="Y22" s="46"/>
      <c r="Z22" s="46"/>
      <c r="AA22" s="46"/>
      <c r="AB22" s="46"/>
      <c r="AC22" s="47"/>
      <c r="AD22" s="45"/>
      <c r="AE22" s="46"/>
      <c r="AF22" s="46"/>
      <c r="AG22" s="46"/>
      <c r="AH22" s="46"/>
      <c r="AI22" s="46"/>
      <c r="AJ22" s="47"/>
      <c r="AK22" s="45"/>
      <c r="AL22" s="46"/>
      <c r="AM22" s="46"/>
      <c r="AN22" s="46"/>
      <c r="AO22" s="46"/>
      <c r="AP22" s="46"/>
      <c r="AQ22" s="47"/>
      <c r="AR22" s="45"/>
      <c r="AS22" s="46"/>
      <c r="AT22" s="47"/>
      <c r="AU22" s="210">
        <f t="shared" si="3"/>
        <v>0</v>
      </c>
      <c r="AV22" s="211"/>
      <c r="AW22" s="212">
        <f t="shared" si="1"/>
        <v>0</v>
      </c>
      <c r="AX22" s="213"/>
      <c r="AY22" s="180"/>
      <c r="AZ22" s="181"/>
      <c r="BA22" s="181"/>
      <c r="BB22" s="181"/>
      <c r="BC22" s="181"/>
      <c r="BD22" s="182"/>
    </row>
    <row r="23" spans="2:56" ht="39.950000000000003" customHeight="1" x14ac:dyDescent="0.4">
      <c r="B23" s="44">
        <f t="shared" si="2"/>
        <v>10</v>
      </c>
      <c r="C23" s="200"/>
      <c r="D23" s="201"/>
      <c r="E23" s="202"/>
      <c r="F23" s="203"/>
      <c r="G23" s="204"/>
      <c r="H23" s="205"/>
      <c r="I23" s="205"/>
      <c r="J23" s="205"/>
      <c r="K23" s="206"/>
      <c r="L23" s="207"/>
      <c r="M23" s="208"/>
      <c r="N23" s="208"/>
      <c r="O23" s="209"/>
      <c r="P23" s="45"/>
      <c r="Q23" s="46"/>
      <c r="R23" s="46"/>
      <c r="S23" s="46"/>
      <c r="T23" s="46"/>
      <c r="U23" s="46"/>
      <c r="V23" s="47"/>
      <c r="W23" s="45"/>
      <c r="X23" s="46"/>
      <c r="Y23" s="46"/>
      <c r="Z23" s="46"/>
      <c r="AA23" s="46"/>
      <c r="AB23" s="46"/>
      <c r="AC23" s="47"/>
      <c r="AD23" s="45"/>
      <c r="AE23" s="46"/>
      <c r="AF23" s="46"/>
      <c r="AG23" s="46"/>
      <c r="AH23" s="46"/>
      <c r="AI23" s="46"/>
      <c r="AJ23" s="47"/>
      <c r="AK23" s="45"/>
      <c r="AL23" s="46"/>
      <c r="AM23" s="46"/>
      <c r="AN23" s="46"/>
      <c r="AO23" s="46"/>
      <c r="AP23" s="46"/>
      <c r="AQ23" s="47"/>
      <c r="AR23" s="45"/>
      <c r="AS23" s="46"/>
      <c r="AT23" s="47"/>
      <c r="AU23" s="210">
        <f t="shared" si="3"/>
        <v>0</v>
      </c>
      <c r="AV23" s="211"/>
      <c r="AW23" s="212">
        <f t="shared" si="1"/>
        <v>0</v>
      </c>
      <c r="AX23" s="213"/>
      <c r="AY23" s="180"/>
      <c r="AZ23" s="181"/>
      <c r="BA23" s="181"/>
      <c r="BB23" s="181"/>
      <c r="BC23" s="181"/>
      <c r="BD23" s="182"/>
    </row>
    <row r="24" spans="2:56" ht="39.950000000000003" customHeight="1" x14ac:dyDescent="0.4">
      <c r="B24" s="44">
        <f t="shared" si="2"/>
        <v>11</v>
      </c>
      <c r="C24" s="200"/>
      <c r="D24" s="201"/>
      <c r="E24" s="202"/>
      <c r="F24" s="203"/>
      <c r="G24" s="204"/>
      <c r="H24" s="205"/>
      <c r="I24" s="205"/>
      <c r="J24" s="205"/>
      <c r="K24" s="206"/>
      <c r="L24" s="207"/>
      <c r="M24" s="208"/>
      <c r="N24" s="208"/>
      <c r="O24" s="209"/>
      <c r="P24" s="45"/>
      <c r="Q24" s="46"/>
      <c r="R24" s="46"/>
      <c r="S24" s="46"/>
      <c r="T24" s="46"/>
      <c r="U24" s="46"/>
      <c r="V24" s="47"/>
      <c r="W24" s="45"/>
      <c r="X24" s="46"/>
      <c r="Y24" s="46"/>
      <c r="Z24" s="46"/>
      <c r="AA24" s="46"/>
      <c r="AB24" s="46"/>
      <c r="AC24" s="47"/>
      <c r="AD24" s="45"/>
      <c r="AE24" s="46"/>
      <c r="AF24" s="46"/>
      <c r="AG24" s="46"/>
      <c r="AH24" s="46"/>
      <c r="AI24" s="46"/>
      <c r="AJ24" s="47"/>
      <c r="AK24" s="45"/>
      <c r="AL24" s="46"/>
      <c r="AM24" s="46"/>
      <c r="AN24" s="46"/>
      <c r="AO24" s="46"/>
      <c r="AP24" s="46"/>
      <c r="AQ24" s="47"/>
      <c r="AR24" s="45"/>
      <c r="AS24" s="46"/>
      <c r="AT24" s="47"/>
      <c r="AU24" s="210">
        <f t="shared" si="3"/>
        <v>0</v>
      </c>
      <c r="AV24" s="211"/>
      <c r="AW24" s="212">
        <f t="shared" si="1"/>
        <v>0</v>
      </c>
      <c r="AX24" s="213"/>
      <c r="AY24" s="180"/>
      <c r="AZ24" s="181"/>
      <c r="BA24" s="181"/>
      <c r="BB24" s="181"/>
      <c r="BC24" s="181"/>
      <c r="BD24" s="182"/>
    </row>
    <row r="25" spans="2:56" ht="39.950000000000003" customHeight="1" x14ac:dyDescent="0.4">
      <c r="B25" s="44">
        <f t="shared" si="2"/>
        <v>12</v>
      </c>
      <c r="C25" s="200"/>
      <c r="D25" s="201"/>
      <c r="E25" s="202"/>
      <c r="F25" s="203"/>
      <c r="G25" s="204"/>
      <c r="H25" s="205"/>
      <c r="I25" s="205"/>
      <c r="J25" s="205"/>
      <c r="K25" s="206"/>
      <c r="L25" s="207"/>
      <c r="M25" s="208"/>
      <c r="N25" s="208"/>
      <c r="O25" s="209"/>
      <c r="P25" s="45"/>
      <c r="Q25" s="46"/>
      <c r="R25" s="46"/>
      <c r="S25" s="46"/>
      <c r="T25" s="46"/>
      <c r="U25" s="46"/>
      <c r="V25" s="47"/>
      <c r="W25" s="45"/>
      <c r="X25" s="46"/>
      <c r="Y25" s="46"/>
      <c r="Z25" s="46"/>
      <c r="AA25" s="46"/>
      <c r="AB25" s="46"/>
      <c r="AC25" s="47"/>
      <c r="AD25" s="45"/>
      <c r="AE25" s="46"/>
      <c r="AF25" s="46"/>
      <c r="AG25" s="46"/>
      <c r="AH25" s="46"/>
      <c r="AI25" s="46"/>
      <c r="AJ25" s="47"/>
      <c r="AK25" s="45"/>
      <c r="AL25" s="46"/>
      <c r="AM25" s="46"/>
      <c r="AN25" s="46"/>
      <c r="AO25" s="46"/>
      <c r="AP25" s="46"/>
      <c r="AQ25" s="47"/>
      <c r="AR25" s="45"/>
      <c r="AS25" s="46"/>
      <c r="AT25" s="47"/>
      <c r="AU25" s="210">
        <f t="shared" si="3"/>
        <v>0</v>
      </c>
      <c r="AV25" s="211"/>
      <c r="AW25" s="212">
        <f t="shared" si="1"/>
        <v>0</v>
      </c>
      <c r="AX25" s="213"/>
      <c r="AY25" s="180"/>
      <c r="AZ25" s="181"/>
      <c r="BA25" s="181"/>
      <c r="BB25" s="181"/>
      <c r="BC25" s="181"/>
      <c r="BD25" s="182"/>
    </row>
    <row r="26" spans="2:56" ht="39.950000000000003" customHeight="1" x14ac:dyDescent="0.4">
      <c r="B26" s="44">
        <f t="shared" si="2"/>
        <v>13</v>
      </c>
      <c r="C26" s="200"/>
      <c r="D26" s="201"/>
      <c r="E26" s="202"/>
      <c r="F26" s="203"/>
      <c r="G26" s="204"/>
      <c r="H26" s="205"/>
      <c r="I26" s="205"/>
      <c r="J26" s="205"/>
      <c r="K26" s="206"/>
      <c r="L26" s="207"/>
      <c r="M26" s="208"/>
      <c r="N26" s="208"/>
      <c r="O26" s="209"/>
      <c r="P26" s="45"/>
      <c r="Q26" s="46"/>
      <c r="R26" s="46"/>
      <c r="S26" s="46"/>
      <c r="T26" s="46"/>
      <c r="U26" s="46"/>
      <c r="V26" s="47"/>
      <c r="W26" s="45"/>
      <c r="X26" s="46"/>
      <c r="Y26" s="46"/>
      <c r="Z26" s="46"/>
      <c r="AA26" s="46"/>
      <c r="AB26" s="46"/>
      <c r="AC26" s="47"/>
      <c r="AD26" s="45"/>
      <c r="AE26" s="46"/>
      <c r="AF26" s="46"/>
      <c r="AG26" s="46"/>
      <c r="AH26" s="46"/>
      <c r="AI26" s="46"/>
      <c r="AJ26" s="47"/>
      <c r="AK26" s="45"/>
      <c r="AL26" s="46"/>
      <c r="AM26" s="46"/>
      <c r="AN26" s="46"/>
      <c r="AO26" s="46"/>
      <c r="AP26" s="46"/>
      <c r="AQ26" s="47"/>
      <c r="AR26" s="45"/>
      <c r="AS26" s="46"/>
      <c r="AT26" s="47"/>
      <c r="AU26" s="210">
        <f t="shared" si="3"/>
        <v>0</v>
      </c>
      <c r="AV26" s="211"/>
      <c r="AW26" s="212">
        <f t="shared" si="1"/>
        <v>0</v>
      </c>
      <c r="AX26" s="213"/>
      <c r="AY26" s="180"/>
      <c r="AZ26" s="181"/>
      <c r="BA26" s="181"/>
      <c r="BB26" s="181"/>
      <c r="BC26" s="181"/>
      <c r="BD26" s="182"/>
    </row>
    <row r="27" spans="2:56" ht="39.950000000000003" customHeight="1" x14ac:dyDescent="0.4">
      <c r="B27" s="44">
        <f t="shared" si="2"/>
        <v>14</v>
      </c>
      <c r="C27" s="200"/>
      <c r="D27" s="201"/>
      <c r="E27" s="202"/>
      <c r="F27" s="203"/>
      <c r="G27" s="204"/>
      <c r="H27" s="205"/>
      <c r="I27" s="205"/>
      <c r="J27" s="205"/>
      <c r="K27" s="206"/>
      <c r="L27" s="207"/>
      <c r="M27" s="208"/>
      <c r="N27" s="208"/>
      <c r="O27" s="209"/>
      <c r="P27" s="45"/>
      <c r="Q27" s="46"/>
      <c r="R27" s="46"/>
      <c r="S27" s="46"/>
      <c r="T27" s="46"/>
      <c r="U27" s="46"/>
      <c r="V27" s="47"/>
      <c r="W27" s="45"/>
      <c r="X27" s="46"/>
      <c r="Y27" s="46"/>
      <c r="Z27" s="46"/>
      <c r="AA27" s="46"/>
      <c r="AB27" s="46"/>
      <c r="AC27" s="47"/>
      <c r="AD27" s="45"/>
      <c r="AE27" s="46"/>
      <c r="AF27" s="46"/>
      <c r="AG27" s="46"/>
      <c r="AH27" s="46"/>
      <c r="AI27" s="46"/>
      <c r="AJ27" s="47"/>
      <c r="AK27" s="45"/>
      <c r="AL27" s="46"/>
      <c r="AM27" s="46"/>
      <c r="AN27" s="46"/>
      <c r="AO27" s="46"/>
      <c r="AP27" s="46"/>
      <c r="AQ27" s="47"/>
      <c r="AR27" s="45"/>
      <c r="AS27" s="46"/>
      <c r="AT27" s="47"/>
      <c r="AU27" s="210">
        <f t="shared" si="3"/>
        <v>0</v>
      </c>
      <c r="AV27" s="211"/>
      <c r="AW27" s="212">
        <f t="shared" si="1"/>
        <v>0</v>
      </c>
      <c r="AX27" s="213"/>
      <c r="AY27" s="180"/>
      <c r="AZ27" s="181"/>
      <c r="BA27" s="181"/>
      <c r="BB27" s="181"/>
      <c r="BC27" s="181"/>
      <c r="BD27" s="182"/>
    </row>
    <row r="28" spans="2:56" ht="39.950000000000003" customHeight="1" x14ac:dyDescent="0.4">
      <c r="B28" s="44">
        <f t="shared" si="2"/>
        <v>15</v>
      </c>
      <c r="C28" s="200"/>
      <c r="D28" s="201"/>
      <c r="E28" s="202"/>
      <c r="F28" s="203"/>
      <c r="G28" s="204"/>
      <c r="H28" s="205"/>
      <c r="I28" s="205"/>
      <c r="J28" s="205"/>
      <c r="K28" s="206"/>
      <c r="L28" s="207"/>
      <c r="M28" s="208"/>
      <c r="N28" s="208"/>
      <c r="O28" s="209"/>
      <c r="P28" s="45"/>
      <c r="Q28" s="46"/>
      <c r="R28" s="46"/>
      <c r="S28" s="46"/>
      <c r="T28" s="46"/>
      <c r="U28" s="46"/>
      <c r="V28" s="47"/>
      <c r="W28" s="45"/>
      <c r="X28" s="46"/>
      <c r="Y28" s="46"/>
      <c r="Z28" s="46"/>
      <c r="AA28" s="46"/>
      <c r="AB28" s="46"/>
      <c r="AC28" s="47"/>
      <c r="AD28" s="45"/>
      <c r="AE28" s="46"/>
      <c r="AF28" s="46"/>
      <c r="AG28" s="46"/>
      <c r="AH28" s="46"/>
      <c r="AI28" s="46"/>
      <c r="AJ28" s="47"/>
      <c r="AK28" s="45"/>
      <c r="AL28" s="46"/>
      <c r="AM28" s="46"/>
      <c r="AN28" s="46"/>
      <c r="AO28" s="46"/>
      <c r="AP28" s="46"/>
      <c r="AQ28" s="47"/>
      <c r="AR28" s="45"/>
      <c r="AS28" s="46"/>
      <c r="AT28" s="47"/>
      <c r="AU28" s="210">
        <f t="shared" si="3"/>
        <v>0</v>
      </c>
      <c r="AV28" s="211"/>
      <c r="AW28" s="212">
        <f t="shared" si="1"/>
        <v>0</v>
      </c>
      <c r="AX28" s="213"/>
      <c r="AY28" s="180"/>
      <c r="AZ28" s="181"/>
      <c r="BA28" s="181"/>
      <c r="BB28" s="181"/>
      <c r="BC28" s="181"/>
      <c r="BD28" s="182"/>
    </row>
    <row r="29" spans="2:56" ht="39.950000000000003" customHeight="1" x14ac:dyDescent="0.4">
      <c r="B29" s="44">
        <f t="shared" si="2"/>
        <v>16</v>
      </c>
      <c r="C29" s="200"/>
      <c r="D29" s="201"/>
      <c r="E29" s="202"/>
      <c r="F29" s="203"/>
      <c r="G29" s="204"/>
      <c r="H29" s="205"/>
      <c r="I29" s="205"/>
      <c r="J29" s="205"/>
      <c r="K29" s="206"/>
      <c r="L29" s="207"/>
      <c r="M29" s="208"/>
      <c r="N29" s="208"/>
      <c r="O29" s="209"/>
      <c r="P29" s="45"/>
      <c r="Q29" s="46"/>
      <c r="R29" s="46"/>
      <c r="S29" s="46"/>
      <c r="T29" s="46"/>
      <c r="U29" s="46"/>
      <c r="V29" s="47"/>
      <c r="W29" s="45"/>
      <c r="X29" s="46"/>
      <c r="Y29" s="46"/>
      <c r="Z29" s="46"/>
      <c r="AA29" s="46"/>
      <c r="AB29" s="46"/>
      <c r="AC29" s="47"/>
      <c r="AD29" s="45"/>
      <c r="AE29" s="46"/>
      <c r="AF29" s="46"/>
      <c r="AG29" s="46"/>
      <c r="AH29" s="46"/>
      <c r="AI29" s="46"/>
      <c r="AJ29" s="47"/>
      <c r="AK29" s="45"/>
      <c r="AL29" s="46"/>
      <c r="AM29" s="46"/>
      <c r="AN29" s="46"/>
      <c r="AO29" s="46"/>
      <c r="AP29" s="46"/>
      <c r="AQ29" s="47"/>
      <c r="AR29" s="45"/>
      <c r="AS29" s="46"/>
      <c r="AT29" s="47"/>
      <c r="AU29" s="210">
        <f t="shared" si="3"/>
        <v>0</v>
      </c>
      <c r="AV29" s="211"/>
      <c r="AW29" s="212">
        <f t="shared" si="1"/>
        <v>0</v>
      </c>
      <c r="AX29" s="213"/>
      <c r="AY29" s="180"/>
      <c r="AZ29" s="181"/>
      <c r="BA29" s="181"/>
      <c r="BB29" s="181"/>
      <c r="BC29" s="181"/>
      <c r="BD29" s="182"/>
    </row>
    <row r="30" spans="2:56" ht="39.950000000000003" customHeight="1" x14ac:dyDescent="0.4">
      <c r="B30" s="44">
        <f t="shared" si="2"/>
        <v>17</v>
      </c>
      <c r="C30" s="200"/>
      <c r="D30" s="201"/>
      <c r="E30" s="202"/>
      <c r="F30" s="203"/>
      <c r="G30" s="204"/>
      <c r="H30" s="205"/>
      <c r="I30" s="205"/>
      <c r="J30" s="205"/>
      <c r="K30" s="206"/>
      <c r="L30" s="207"/>
      <c r="M30" s="208"/>
      <c r="N30" s="208"/>
      <c r="O30" s="209"/>
      <c r="P30" s="45"/>
      <c r="Q30" s="46"/>
      <c r="R30" s="46"/>
      <c r="S30" s="46"/>
      <c r="T30" s="46"/>
      <c r="U30" s="46"/>
      <c r="V30" s="47"/>
      <c r="W30" s="45"/>
      <c r="X30" s="46"/>
      <c r="Y30" s="46"/>
      <c r="Z30" s="46"/>
      <c r="AA30" s="46"/>
      <c r="AB30" s="46"/>
      <c r="AC30" s="47"/>
      <c r="AD30" s="45"/>
      <c r="AE30" s="46"/>
      <c r="AF30" s="46"/>
      <c r="AG30" s="46"/>
      <c r="AH30" s="46"/>
      <c r="AI30" s="46"/>
      <c r="AJ30" s="47"/>
      <c r="AK30" s="45"/>
      <c r="AL30" s="46"/>
      <c r="AM30" s="46"/>
      <c r="AN30" s="46"/>
      <c r="AO30" s="46"/>
      <c r="AP30" s="46"/>
      <c r="AQ30" s="47"/>
      <c r="AR30" s="45"/>
      <c r="AS30" s="46"/>
      <c r="AT30" s="47"/>
      <c r="AU30" s="210">
        <f t="shared" si="3"/>
        <v>0</v>
      </c>
      <c r="AV30" s="211"/>
      <c r="AW30" s="212">
        <f t="shared" si="1"/>
        <v>0</v>
      </c>
      <c r="AX30" s="213"/>
      <c r="AY30" s="180"/>
      <c r="AZ30" s="181"/>
      <c r="BA30" s="181"/>
      <c r="BB30" s="181"/>
      <c r="BC30" s="181"/>
      <c r="BD30" s="182"/>
    </row>
    <row r="31" spans="2:56" ht="39.950000000000003" customHeight="1" thickBot="1" x14ac:dyDescent="0.45">
      <c r="B31" s="48">
        <f t="shared" si="2"/>
        <v>18</v>
      </c>
      <c r="C31" s="183"/>
      <c r="D31" s="184"/>
      <c r="E31" s="185"/>
      <c r="F31" s="186"/>
      <c r="G31" s="187"/>
      <c r="H31" s="188"/>
      <c r="I31" s="188"/>
      <c r="J31" s="188"/>
      <c r="K31" s="189"/>
      <c r="L31" s="190"/>
      <c r="M31" s="191"/>
      <c r="N31" s="191"/>
      <c r="O31" s="192"/>
      <c r="P31" s="49"/>
      <c r="Q31" s="50"/>
      <c r="R31" s="50"/>
      <c r="S31" s="50"/>
      <c r="T31" s="50"/>
      <c r="U31" s="50"/>
      <c r="V31" s="51"/>
      <c r="W31" s="49"/>
      <c r="X31" s="50"/>
      <c r="Y31" s="50"/>
      <c r="Z31" s="50"/>
      <c r="AA31" s="50"/>
      <c r="AB31" s="50"/>
      <c r="AC31" s="51"/>
      <c r="AD31" s="49"/>
      <c r="AE31" s="50"/>
      <c r="AF31" s="50"/>
      <c r="AG31" s="50"/>
      <c r="AH31" s="50"/>
      <c r="AI31" s="50"/>
      <c r="AJ31" s="51"/>
      <c r="AK31" s="49"/>
      <c r="AL31" s="50"/>
      <c r="AM31" s="50"/>
      <c r="AN31" s="50"/>
      <c r="AO31" s="50"/>
      <c r="AP31" s="50"/>
      <c r="AQ31" s="51"/>
      <c r="AR31" s="49"/>
      <c r="AS31" s="50"/>
      <c r="AT31" s="51"/>
      <c r="AU31" s="193">
        <f t="shared" si="3"/>
        <v>0</v>
      </c>
      <c r="AV31" s="194"/>
      <c r="AW31" s="195">
        <f t="shared" si="1"/>
        <v>0</v>
      </c>
      <c r="AX31" s="196"/>
      <c r="AY31" s="197"/>
      <c r="AZ31" s="198"/>
      <c r="BA31" s="198"/>
      <c r="BB31" s="198"/>
      <c r="BC31" s="198"/>
      <c r="BD31" s="199"/>
    </row>
    <row r="32" spans="2:56" ht="20.25" customHeight="1" x14ac:dyDescent="0.4">
      <c r="C32" s="52"/>
      <c r="D32" s="53"/>
      <c r="E32" s="54"/>
      <c r="AC32" s="30"/>
    </row>
    <row r="33" spans="2:26" ht="20.25" customHeight="1" x14ac:dyDescent="0.4">
      <c r="B33" s="21" t="s">
        <v>35</v>
      </c>
      <c r="C33" s="21"/>
      <c r="D33" s="21"/>
      <c r="E33" s="21"/>
      <c r="F33" s="21"/>
      <c r="G33" s="21"/>
      <c r="H33" s="21"/>
      <c r="I33" s="21"/>
      <c r="J33" s="21"/>
      <c r="K33" s="21"/>
      <c r="L33" s="28"/>
      <c r="M33" s="21"/>
      <c r="N33" s="21"/>
      <c r="O33" s="21"/>
      <c r="P33" s="21"/>
      <c r="Q33" s="21"/>
      <c r="R33" s="21"/>
      <c r="S33" s="21"/>
      <c r="T33" s="21" t="s">
        <v>36</v>
      </c>
      <c r="U33" s="21"/>
      <c r="V33" s="21"/>
      <c r="W33" s="21"/>
      <c r="X33" s="21"/>
      <c r="Y33" s="21"/>
      <c r="Z33" s="55"/>
    </row>
    <row r="34" spans="2:26" ht="20.25" customHeight="1" x14ac:dyDescent="0.4">
      <c r="B34" s="21"/>
      <c r="C34" s="178" t="s">
        <v>37</v>
      </c>
      <c r="D34" s="178"/>
      <c r="E34" s="178" t="s">
        <v>38</v>
      </c>
      <c r="F34" s="178"/>
      <c r="G34" s="178"/>
      <c r="H34" s="178"/>
      <c r="I34" s="21"/>
      <c r="J34" s="179" t="s">
        <v>39</v>
      </c>
      <c r="K34" s="179"/>
      <c r="L34" s="179"/>
      <c r="M34" s="179"/>
      <c r="N34" s="21"/>
      <c r="O34" s="21"/>
      <c r="P34" s="56" t="s">
        <v>40</v>
      </c>
      <c r="Q34" s="56"/>
      <c r="R34" s="21"/>
      <c r="S34" s="21"/>
      <c r="T34" s="153" t="s">
        <v>41</v>
      </c>
      <c r="U34" s="155"/>
      <c r="V34" s="153" t="s">
        <v>42</v>
      </c>
      <c r="W34" s="154"/>
      <c r="X34" s="154"/>
      <c r="Y34" s="155"/>
      <c r="Z34" s="55"/>
    </row>
    <row r="35" spans="2:26" ht="20.25" customHeight="1" x14ac:dyDescent="0.4">
      <c r="B35" s="21"/>
      <c r="C35" s="152"/>
      <c r="D35" s="152"/>
      <c r="E35" s="152" t="s">
        <v>43</v>
      </c>
      <c r="F35" s="152"/>
      <c r="G35" s="152" t="s">
        <v>44</v>
      </c>
      <c r="H35" s="152"/>
      <c r="I35" s="21"/>
      <c r="J35" s="152" t="s">
        <v>43</v>
      </c>
      <c r="K35" s="152"/>
      <c r="L35" s="152" t="s">
        <v>44</v>
      </c>
      <c r="M35" s="152"/>
      <c r="N35" s="21"/>
      <c r="O35" s="21"/>
      <c r="P35" s="56" t="s">
        <v>45</v>
      </c>
      <c r="Q35" s="56"/>
      <c r="R35" s="21"/>
      <c r="S35" s="21"/>
      <c r="T35" s="153" t="s">
        <v>46</v>
      </c>
      <c r="U35" s="155"/>
      <c r="V35" s="153" t="s">
        <v>47</v>
      </c>
      <c r="W35" s="154"/>
      <c r="X35" s="154"/>
      <c r="Y35" s="155"/>
      <c r="Z35" s="57"/>
    </row>
    <row r="36" spans="2:26" ht="20.25" customHeight="1" x14ac:dyDescent="0.4">
      <c r="B36" s="21"/>
      <c r="C36" s="153" t="s">
        <v>46</v>
      </c>
      <c r="D36" s="155"/>
      <c r="E36" s="170">
        <f>SUMIFS($AU$14:$AV$31,$C$14:$D$31,"介護支援専門員",$E$14:$F$31,"A")</f>
        <v>0</v>
      </c>
      <c r="F36" s="171"/>
      <c r="G36" s="172">
        <f>SUMIFS($AW$14:$AX$31,$C$14:$D$31,"介護支援専門員",$E$14:$F$31,"A")</f>
        <v>0</v>
      </c>
      <c r="H36" s="173"/>
      <c r="I36" s="58"/>
      <c r="J36" s="174">
        <v>0</v>
      </c>
      <c r="K36" s="175"/>
      <c r="L36" s="174">
        <v>0</v>
      </c>
      <c r="M36" s="175"/>
      <c r="N36" s="58"/>
      <c r="O36" s="58"/>
      <c r="P36" s="174">
        <v>0</v>
      </c>
      <c r="Q36" s="175"/>
      <c r="R36" s="21"/>
      <c r="S36" s="21"/>
      <c r="T36" s="153" t="s">
        <v>48</v>
      </c>
      <c r="U36" s="155"/>
      <c r="V36" s="153" t="s">
        <v>49</v>
      </c>
      <c r="W36" s="154"/>
      <c r="X36" s="154"/>
      <c r="Y36" s="155"/>
      <c r="Z36" s="59"/>
    </row>
    <row r="37" spans="2:26" ht="20.25" customHeight="1" x14ac:dyDescent="0.4">
      <c r="B37" s="21"/>
      <c r="C37" s="153" t="s">
        <v>48</v>
      </c>
      <c r="D37" s="155"/>
      <c r="E37" s="170">
        <f>SUMIFS($AU$14:$AV$31,$C$14:$D$31,"介護支援専門員",$E$14:$F$31,"B")</f>
        <v>0</v>
      </c>
      <c r="F37" s="171"/>
      <c r="G37" s="172">
        <f>SUMIFS($AW$14:$AX$31,$C$14:$D$31,"介護支援専門員",$E$14:$F$31,"B")</f>
        <v>0</v>
      </c>
      <c r="H37" s="173"/>
      <c r="I37" s="58"/>
      <c r="J37" s="174">
        <v>0</v>
      </c>
      <c r="K37" s="175"/>
      <c r="L37" s="174">
        <v>0</v>
      </c>
      <c r="M37" s="175"/>
      <c r="N37" s="58"/>
      <c r="O37" s="58"/>
      <c r="P37" s="174">
        <v>0</v>
      </c>
      <c r="Q37" s="175"/>
      <c r="R37" s="21"/>
      <c r="S37" s="21"/>
      <c r="T37" s="153" t="s">
        <v>50</v>
      </c>
      <c r="U37" s="155"/>
      <c r="V37" s="153" t="s">
        <v>51</v>
      </c>
      <c r="W37" s="154"/>
      <c r="X37" s="154"/>
      <c r="Y37" s="155"/>
      <c r="Z37" s="59"/>
    </row>
    <row r="38" spans="2:26" ht="20.25" customHeight="1" x14ac:dyDescent="0.4">
      <c r="B38" s="21"/>
      <c r="C38" s="153" t="s">
        <v>50</v>
      </c>
      <c r="D38" s="155"/>
      <c r="E38" s="170">
        <f>SUMIFS($AU$14:$AV$31,$C$14:$D$31,"介護支援専門員",$E$14:$F$31,"C")</f>
        <v>0</v>
      </c>
      <c r="F38" s="171"/>
      <c r="G38" s="172">
        <f>SUMIFS($AW$14:$AX$31,$C$14:$D$31,"介護支援専門員",$E$14:$F$31,"C")</f>
        <v>0</v>
      </c>
      <c r="H38" s="173"/>
      <c r="I38" s="58"/>
      <c r="J38" s="174">
        <v>0</v>
      </c>
      <c r="K38" s="175"/>
      <c r="L38" s="176">
        <v>0</v>
      </c>
      <c r="M38" s="177"/>
      <c r="N38" s="58"/>
      <c r="O38" s="58"/>
      <c r="P38" s="170" t="s">
        <v>52</v>
      </c>
      <c r="Q38" s="171"/>
      <c r="R38" s="21"/>
      <c r="S38" s="21"/>
      <c r="T38" s="153" t="s">
        <v>53</v>
      </c>
      <c r="U38" s="155"/>
      <c r="V38" s="153" t="s">
        <v>54</v>
      </c>
      <c r="W38" s="154"/>
      <c r="X38" s="154"/>
      <c r="Y38" s="155"/>
      <c r="Z38" s="60"/>
    </row>
    <row r="39" spans="2:26" ht="20.25" customHeight="1" x14ac:dyDescent="0.4">
      <c r="B39" s="21"/>
      <c r="C39" s="153" t="s">
        <v>53</v>
      </c>
      <c r="D39" s="155"/>
      <c r="E39" s="170">
        <f>SUMIFS($AU$14:$AV$31,$C$14:$D$31,"介護支援専門員",$E$14:$F$31,"D")</f>
        <v>0</v>
      </c>
      <c r="F39" s="171"/>
      <c r="G39" s="172">
        <f>SUMIFS($AW$14:$AX$31,$C$14:$D$31,"介護支援専門員",$E$14:$F$31,"D")</f>
        <v>0</v>
      </c>
      <c r="H39" s="173"/>
      <c r="I39" s="58"/>
      <c r="J39" s="174">
        <v>0</v>
      </c>
      <c r="K39" s="175"/>
      <c r="L39" s="176">
        <v>0</v>
      </c>
      <c r="M39" s="177"/>
      <c r="N39" s="58"/>
      <c r="O39" s="58"/>
      <c r="P39" s="170" t="s">
        <v>52</v>
      </c>
      <c r="Q39" s="171"/>
      <c r="R39" s="21"/>
      <c r="S39" s="21"/>
      <c r="T39" s="21"/>
      <c r="U39" s="168"/>
      <c r="V39" s="168"/>
      <c r="W39" s="169"/>
      <c r="X39" s="169"/>
      <c r="Y39" s="61"/>
      <c r="Z39" s="61"/>
    </row>
    <row r="40" spans="2:26" ht="20.25" customHeight="1" x14ac:dyDescent="0.4">
      <c r="B40" s="21"/>
      <c r="C40" s="153" t="s">
        <v>55</v>
      </c>
      <c r="D40" s="155"/>
      <c r="E40" s="170">
        <f>SUM(E36:F39)</f>
        <v>0</v>
      </c>
      <c r="F40" s="171"/>
      <c r="G40" s="172">
        <f>SUM(G36:H39)</f>
        <v>0</v>
      </c>
      <c r="H40" s="173"/>
      <c r="I40" s="58"/>
      <c r="J40" s="170">
        <f>SUM(J36:K39)</f>
        <v>0</v>
      </c>
      <c r="K40" s="171"/>
      <c r="L40" s="170">
        <f>SUM(L36:M39)</f>
        <v>0</v>
      </c>
      <c r="M40" s="171"/>
      <c r="N40" s="58"/>
      <c r="O40" s="58"/>
      <c r="P40" s="170">
        <f>SUM(P36:Q37)</f>
        <v>0</v>
      </c>
      <c r="Q40" s="171"/>
      <c r="R40" s="21"/>
      <c r="S40" s="21"/>
      <c r="T40" s="21"/>
      <c r="U40" s="168"/>
      <c r="V40" s="168"/>
      <c r="W40" s="169"/>
      <c r="X40" s="169"/>
      <c r="Y40" s="62"/>
      <c r="Z40" s="62"/>
    </row>
    <row r="41" spans="2:26" ht="20.25" customHeight="1" x14ac:dyDescent="0.4">
      <c r="B41" s="21"/>
      <c r="C41" s="21"/>
      <c r="D41" s="21"/>
      <c r="E41" s="21"/>
      <c r="F41" s="21"/>
      <c r="G41" s="21"/>
      <c r="H41" s="21"/>
      <c r="I41" s="21"/>
      <c r="J41" s="21"/>
      <c r="K41" s="21"/>
      <c r="L41" s="28"/>
      <c r="M41" s="21"/>
      <c r="N41" s="21"/>
      <c r="O41" s="21"/>
      <c r="P41" s="21"/>
      <c r="Q41" s="21"/>
      <c r="R41" s="21"/>
      <c r="S41" s="21"/>
      <c r="T41" s="21"/>
      <c r="U41" s="55"/>
      <c r="V41" s="55"/>
      <c r="W41" s="55"/>
      <c r="X41" s="55"/>
      <c r="Y41" s="55"/>
      <c r="Z41" s="55"/>
    </row>
    <row r="42" spans="2:26" ht="20.25" customHeight="1" x14ac:dyDescent="0.4">
      <c r="B42" s="21"/>
      <c r="C42" s="28" t="s">
        <v>56</v>
      </c>
      <c r="D42" s="21"/>
      <c r="E42" s="21"/>
      <c r="F42" s="21"/>
      <c r="G42" s="21"/>
      <c r="H42" s="21"/>
      <c r="I42" s="63" t="s">
        <v>57</v>
      </c>
      <c r="J42" s="162" t="s">
        <v>58</v>
      </c>
      <c r="K42" s="163"/>
      <c r="L42" s="64"/>
      <c r="M42" s="63"/>
      <c r="N42" s="21"/>
      <c r="O42" s="21"/>
      <c r="P42" s="21"/>
      <c r="Q42" s="21"/>
      <c r="R42" s="21"/>
      <c r="S42" s="21"/>
      <c r="T42" s="21"/>
      <c r="U42" s="65"/>
      <c r="V42" s="55"/>
      <c r="W42" s="55"/>
      <c r="X42" s="55"/>
      <c r="Y42" s="55"/>
      <c r="Z42" s="55"/>
    </row>
    <row r="43" spans="2:26" ht="20.25" customHeight="1" x14ac:dyDescent="0.4">
      <c r="B43" s="21"/>
      <c r="C43" s="21" t="s">
        <v>59</v>
      </c>
      <c r="D43" s="21"/>
      <c r="E43" s="21"/>
      <c r="F43" s="21"/>
      <c r="G43" s="21"/>
      <c r="H43" s="21" t="s">
        <v>60</v>
      </c>
      <c r="I43" s="21"/>
      <c r="J43" s="21"/>
      <c r="K43" s="21"/>
      <c r="L43" s="28"/>
      <c r="M43" s="21"/>
      <c r="N43" s="21"/>
      <c r="O43" s="21"/>
      <c r="P43" s="21"/>
      <c r="Q43" s="21"/>
      <c r="R43" s="21"/>
      <c r="S43" s="21"/>
      <c r="T43" s="21"/>
      <c r="U43" s="55"/>
      <c r="V43" s="55"/>
      <c r="W43" s="55"/>
      <c r="X43" s="55"/>
      <c r="Y43" s="55"/>
      <c r="Z43" s="55"/>
    </row>
    <row r="44" spans="2:26" ht="20.25" customHeight="1" x14ac:dyDescent="0.4">
      <c r="B44" s="21"/>
      <c r="C44" s="21" t="str">
        <f>IF($J$42="週","対象時間数（週平均）","対象時間数（当月合計）")</f>
        <v>対象時間数（週平均）</v>
      </c>
      <c r="D44" s="21"/>
      <c r="E44" s="21"/>
      <c r="F44" s="21"/>
      <c r="G44" s="21"/>
      <c r="H44" s="21" t="str">
        <f>IF($J$42="週","週に勤務すべき時間数","当月に勤務すべき時間数")</f>
        <v>週に勤務すべき時間数</v>
      </c>
      <c r="I44" s="21"/>
      <c r="J44" s="21"/>
      <c r="K44" s="21"/>
      <c r="L44" s="28"/>
      <c r="M44" s="152" t="s">
        <v>61</v>
      </c>
      <c r="N44" s="152"/>
      <c r="O44" s="152"/>
      <c r="P44" s="152"/>
      <c r="Q44" s="21"/>
      <c r="R44" s="21"/>
      <c r="S44" s="21"/>
      <c r="T44" s="21"/>
      <c r="U44" s="55"/>
      <c r="V44" s="55"/>
      <c r="W44" s="55"/>
      <c r="X44" s="55"/>
      <c r="Y44" s="55"/>
      <c r="Z44" s="55"/>
    </row>
    <row r="45" spans="2:26" ht="20.25" customHeight="1" x14ac:dyDescent="0.4">
      <c r="B45" s="21"/>
      <c r="C45" s="164">
        <f>IF($J$42="週",L40,J40)</f>
        <v>0</v>
      </c>
      <c r="D45" s="165"/>
      <c r="E45" s="165"/>
      <c r="F45" s="166"/>
      <c r="G45" s="66" t="s">
        <v>62</v>
      </c>
      <c r="H45" s="153">
        <f>IF($J$42="週",$AV$5,$AZ$5)</f>
        <v>40</v>
      </c>
      <c r="I45" s="154"/>
      <c r="J45" s="154"/>
      <c r="K45" s="155"/>
      <c r="L45" s="66" t="s">
        <v>63</v>
      </c>
      <c r="M45" s="156">
        <f>ROUNDDOWN(C45/H45,1)</f>
        <v>0</v>
      </c>
      <c r="N45" s="157"/>
      <c r="O45" s="157"/>
      <c r="P45" s="158"/>
      <c r="Q45" s="21"/>
      <c r="R45" s="21"/>
      <c r="S45" s="21"/>
      <c r="T45" s="21"/>
      <c r="U45" s="167"/>
      <c r="V45" s="167"/>
      <c r="W45" s="167"/>
      <c r="X45" s="167"/>
      <c r="Y45" s="59"/>
      <c r="Z45" s="55"/>
    </row>
    <row r="46" spans="2:26" ht="20.25" customHeight="1" x14ac:dyDescent="0.4">
      <c r="B46" s="21"/>
      <c r="C46" s="21"/>
      <c r="D46" s="21"/>
      <c r="E46" s="21"/>
      <c r="F46" s="21"/>
      <c r="G46" s="21"/>
      <c r="H46" s="21"/>
      <c r="I46" s="21"/>
      <c r="J46" s="21"/>
      <c r="K46" s="21"/>
      <c r="L46" s="28"/>
      <c r="M46" s="21" t="s">
        <v>64</v>
      </c>
      <c r="N46" s="21"/>
      <c r="O46" s="21"/>
      <c r="P46" s="21"/>
      <c r="Q46" s="21"/>
      <c r="R46" s="21"/>
      <c r="S46" s="21"/>
      <c r="T46" s="21"/>
      <c r="U46" s="55"/>
      <c r="V46" s="55"/>
      <c r="W46" s="55"/>
      <c r="X46" s="55"/>
      <c r="Y46" s="55"/>
      <c r="Z46" s="55"/>
    </row>
    <row r="47" spans="2:26" ht="20.25" customHeight="1" x14ac:dyDescent="0.4">
      <c r="B47" s="21"/>
      <c r="C47" s="21" t="s">
        <v>65</v>
      </c>
      <c r="D47" s="21"/>
      <c r="E47" s="21"/>
      <c r="F47" s="21"/>
      <c r="G47" s="21"/>
      <c r="H47" s="21"/>
      <c r="I47" s="21"/>
      <c r="J47" s="21"/>
      <c r="K47" s="21"/>
      <c r="L47" s="28"/>
      <c r="M47" s="21"/>
      <c r="N47" s="21"/>
      <c r="O47" s="21"/>
      <c r="P47" s="21"/>
      <c r="Q47" s="21"/>
      <c r="R47" s="21"/>
      <c r="S47" s="21"/>
      <c r="T47" s="21"/>
      <c r="U47" s="21"/>
      <c r="V47" s="67"/>
      <c r="W47" s="68"/>
      <c r="X47" s="68"/>
      <c r="Y47" s="21"/>
      <c r="Z47" s="21"/>
    </row>
    <row r="48" spans="2:26" ht="20.25" customHeight="1" x14ac:dyDescent="0.4">
      <c r="B48" s="21"/>
      <c r="C48" s="21" t="s">
        <v>40</v>
      </c>
      <c r="D48" s="21"/>
      <c r="E48" s="21"/>
      <c r="F48" s="21"/>
      <c r="G48" s="21"/>
      <c r="H48" s="21"/>
      <c r="I48" s="21"/>
      <c r="J48" s="21"/>
      <c r="K48" s="21"/>
      <c r="L48" s="28"/>
      <c r="M48" s="66"/>
      <c r="N48" s="66"/>
      <c r="O48" s="66"/>
      <c r="P48" s="66"/>
      <c r="Q48" s="21"/>
      <c r="R48" s="21"/>
      <c r="S48" s="21"/>
      <c r="T48" s="21"/>
      <c r="U48" s="21"/>
      <c r="V48" s="67"/>
      <c r="W48" s="68"/>
      <c r="X48" s="68"/>
      <c r="Y48" s="21"/>
      <c r="Z48" s="21"/>
    </row>
    <row r="49" spans="2:58" ht="20.25" customHeight="1" x14ac:dyDescent="0.4">
      <c r="B49" s="21"/>
      <c r="C49" s="21" t="s">
        <v>66</v>
      </c>
      <c r="D49" s="21"/>
      <c r="E49" s="21"/>
      <c r="F49" s="21"/>
      <c r="G49" s="21"/>
      <c r="H49" s="21" t="s">
        <v>67</v>
      </c>
      <c r="I49" s="21"/>
      <c r="J49" s="21"/>
      <c r="K49" s="21"/>
      <c r="L49" s="21"/>
      <c r="M49" s="152" t="s">
        <v>55</v>
      </c>
      <c r="N49" s="152"/>
      <c r="O49" s="152"/>
      <c r="P49" s="152"/>
      <c r="Q49" s="21"/>
      <c r="R49" s="21"/>
      <c r="S49" s="21"/>
      <c r="T49" s="21"/>
      <c r="U49" s="21"/>
      <c r="V49" s="67"/>
      <c r="W49" s="68"/>
      <c r="X49" s="68"/>
      <c r="Y49" s="21"/>
      <c r="Z49" s="21"/>
    </row>
    <row r="50" spans="2:58" ht="20.25" customHeight="1" x14ac:dyDescent="0.4">
      <c r="B50" s="21"/>
      <c r="C50" s="153">
        <f>P40</f>
        <v>0</v>
      </c>
      <c r="D50" s="154"/>
      <c r="E50" s="154"/>
      <c r="F50" s="155"/>
      <c r="G50" s="66" t="s">
        <v>68</v>
      </c>
      <c r="H50" s="156">
        <f>M45</f>
        <v>0</v>
      </c>
      <c r="I50" s="157"/>
      <c r="J50" s="157"/>
      <c r="K50" s="158"/>
      <c r="L50" s="66" t="s">
        <v>63</v>
      </c>
      <c r="M50" s="159">
        <f>ROUNDDOWN(C50+H50,1)</f>
        <v>0</v>
      </c>
      <c r="N50" s="160"/>
      <c r="O50" s="160"/>
      <c r="P50" s="161"/>
      <c r="Q50" s="21"/>
      <c r="R50" s="21"/>
      <c r="S50" s="21"/>
      <c r="T50" s="21"/>
      <c r="U50" s="21"/>
      <c r="V50" s="67"/>
      <c r="W50" s="68"/>
      <c r="X50" s="68"/>
      <c r="Y50" s="21"/>
      <c r="Z50" s="21"/>
    </row>
    <row r="51" spans="2:58" ht="20.25" customHeight="1" x14ac:dyDescent="0.4">
      <c r="B51" s="21"/>
      <c r="C51" s="21"/>
      <c r="D51" s="21"/>
      <c r="E51" s="21"/>
      <c r="F51" s="21"/>
      <c r="G51" s="21"/>
      <c r="H51" s="21"/>
      <c r="I51" s="21"/>
      <c r="J51" s="21"/>
      <c r="K51" s="21"/>
      <c r="L51" s="21"/>
      <c r="M51" s="21"/>
      <c r="N51" s="28"/>
      <c r="O51" s="21"/>
      <c r="P51" s="21"/>
      <c r="Q51" s="21"/>
      <c r="R51" s="21"/>
      <c r="S51" s="21"/>
      <c r="T51" s="21"/>
      <c r="U51" s="21"/>
      <c r="V51" s="67"/>
      <c r="W51" s="68"/>
      <c r="X51" s="68"/>
      <c r="Y51" s="21"/>
      <c r="Z51" s="21"/>
    </row>
    <row r="52" spans="2:58" ht="20.25" customHeight="1" x14ac:dyDescent="0.4">
      <c r="C52" s="30"/>
      <c r="D52" s="30"/>
      <c r="T52" s="30"/>
      <c r="AJ52" s="69"/>
      <c r="AK52" s="70"/>
      <c r="AL52" s="70"/>
      <c r="BE52" s="70"/>
    </row>
    <row r="53" spans="2:58" ht="20.25" customHeight="1" x14ac:dyDescent="0.4">
      <c r="C53" s="30"/>
      <c r="D53" s="30"/>
      <c r="U53" s="30"/>
      <c r="AK53" s="69"/>
      <c r="AL53" s="70"/>
      <c r="AM53" s="70"/>
      <c r="BF53" s="70"/>
    </row>
    <row r="54" spans="2:58" ht="20.25" customHeight="1" x14ac:dyDescent="0.4">
      <c r="D54" s="30"/>
      <c r="U54" s="30"/>
      <c r="AK54" s="69"/>
      <c r="AL54" s="70"/>
      <c r="AM54" s="70"/>
      <c r="BF54" s="70"/>
    </row>
    <row r="55" spans="2:58" ht="20.25" customHeight="1" x14ac:dyDescent="0.4">
      <c r="C55" s="30"/>
      <c r="D55" s="30"/>
      <c r="U55" s="30"/>
      <c r="AK55" s="69"/>
      <c r="AL55" s="70"/>
      <c r="AM55" s="70"/>
      <c r="BF55" s="70"/>
    </row>
    <row r="56" spans="2:58" ht="20.25" customHeight="1" x14ac:dyDescent="0.4">
      <c r="C56" s="69"/>
      <c r="D56" s="69"/>
      <c r="E56" s="69"/>
      <c r="F56" s="69"/>
      <c r="G56" s="69"/>
      <c r="H56" s="69"/>
      <c r="I56" s="69"/>
      <c r="J56" s="69"/>
      <c r="K56" s="69"/>
      <c r="L56" s="69"/>
      <c r="M56" s="69"/>
      <c r="N56" s="69"/>
      <c r="O56" s="69"/>
      <c r="P56" s="69"/>
      <c r="Q56" s="69"/>
      <c r="R56" s="69"/>
      <c r="S56" s="69"/>
      <c r="T56" s="69"/>
      <c r="U56" s="70"/>
      <c r="V56" s="70"/>
      <c r="W56" s="69"/>
      <c r="X56" s="69"/>
      <c r="Y56" s="69"/>
      <c r="Z56" s="69"/>
      <c r="AA56" s="69"/>
      <c r="AB56" s="69"/>
      <c r="AC56" s="69"/>
      <c r="AD56" s="69"/>
      <c r="AE56" s="69"/>
      <c r="AF56" s="69"/>
      <c r="AG56" s="69"/>
      <c r="AH56" s="69"/>
      <c r="AI56" s="69"/>
      <c r="AJ56" s="69"/>
      <c r="AK56" s="69"/>
      <c r="AL56" s="70"/>
      <c r="AM56" s="70"/>
      <c r="BF56" s="70"/>
    </row>
    <row r="57" spans="2:58" ht="20.25" customHeight="1" x14ac:dyDescent="0.4">
      <c r="C57" s="69"/>
      <c r="D57" s="69"/>
      <c r="E57" s="69"/>
      <c r="F57" s="69"/>
      <c r="G57" s="69"/>
      <c r="H57" s="69"/>
      <c r="I57" s="69"/>
      <c r="J57" s="69"/>
      <c r="K57" s="69"/>
      <c r="L57" s="69"/>
      <c r="M57" s="69"/>
      <c r="N57" s="69"/>
      <c r="O57" s="69"/>
      <c r="P57" s="69"/>
      <c r="Q57" s="69"/>
      <c r="R57" s="69"/>
      <c r="S57" s="69"/>
      <c r="T57" s="69"/>
      <c r="U57" s="70"/>
      <c r="V57" s="70"/>
      <c r="W57" s="69"/>
      <c r="X57" s="69"/>
      <c r="Y57" s="69"/>
      <c r="Z57" s="69"/>
      <c r="AA57" s="69"/>
      <c r="AB57" s="69"/>
      <c r="AC57" s="69"/>
      <c r="AD57" s="69"/>
      <c r="AE57" s="69"/>
      <c r="AF57" s="69"/>
      <c r="AG57" s="69"/>
      <c r="AH57" s="69"/>
      <c r="AI57" s="69"/>
      <c r="AJ57" s="69"/>
      <c r="AK57" s="69"/>
      <c r="AL57" s="70"/>
      <c r="AM57" s="70"/>
      <c r="BF57" s="70"/>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3"/>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9">
    <dataValidation type="list" allowBlank="1" showInputMessage="1" sqref="AM1:BA1" xr:uid="{8768B363-34AA-4BF4-BB75-7CF12D4D1D80}">
      <formula1>#REF!</formula1>
    </dataValidation>
    <dataValidation type="decimal" allowBlank="1" showInputMessage="1" showErrorMessage="1" error="入力可能範囲　32～40" sqref="AV5" xr:uid="{3569F780-13E3-45DB-B376-7E0471498AE1}">
      <formula1>32</formula1>
      <formula2>40</formula2>
    </dataValidation>
    <dataValidation type="list" allowBlank="1" showInputMessage="1" showErrorMessage="1" sqref="J42:K42" xr:uid="{EB4B5D16-8B5F-43AD-B18D-C6492D99AF20}">
      <formula1>"週,暦月"</formula1>
    </dataValidation>
    <dataValidation type="list" allowBlank="1" showInputMessage="1" showErrorMessage="1" sqref="AZ3" xr:uid="{7461EFAE-AC48-405A-AD92-58CB2852796D}">
      <formula1>"４週,暦月"</formula1>
    </dataValidation>
    <dataValidation type="list" allowBlank="1" showInputMessage="1" sqref="C14:D31" xr:uid="{26CBD65C-D771-40B6-8247-FC74FF45E63D}">
      <formula1>職種</formula1>
    </dataValidation>
    <dataValidation type="list" errorStyle="warning" allowBlank="1" showInputMessage="1" error="リストにない場合のみ、入力してください。" sqref="G14:K31" xr:uid="{C4F10D89-2196-43E1-8C36-BB56FD15A208}">
      <formula1>INDIRECT(C14)</formula1>
    </dataValidation>
    <dataValidation type="list" allowBlank="1" showInputMessage="1" showErrorMessage="1" sqref="AZ4:BC4" xr:uid="{D8CEFA1C-16E8-4CB9-9A54-668784F97295}">
      <formula1>"予定,実績,予定・実績"</formula1>
    </dataValidation>
    <dataValidation type="list" allowBlank="1" showInputMessage="1" sqref="E14:F31" xr:uid="{3B363385-891F-485C-B98B-B1E4F06C732D}">
      <formula1>"A, B, C, D"</formula1>
    </dataValidation>
    <dataValidation allowBlank="1" showInputMessage="1" showErrorMessage="1" error="入力可能範囲　32～40" sqref="AZ6" xr:uid="{8CAC8869-4EC9-4861-881A-D51BCB403F07}"/>
  </dataValidations>
  <printOptions horizontalCentered="1"/>
  <pageMargins left="0.23622047244094491" right="0.23622047244094491" top="0.43307086614173229" bottom="0.27559055118110237" header="0.31496062992125984" footer="0.31496062992125984"/>
  <pageSetup paperSize="9" orientation="portrait" r:id="rId1"/>
  <colBreaks count="1" manualBreakCount="1">
    <brk id="58"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994E9-A017-4964-B983-4F6FC6C95BB0}">
  <dimension ref="B1:C21"/>
  <sheetViews>
    <sheetView showGridLines="0" zoomScale="130" zoomScaleNormal="130" workbookViewId="0"/>
  </sheetViews>
  <sheetFormatPr defaultColWidth="8.375" defaultRowHeight="13.5" x14ac:dyDescent="0.15"/>
  <cols>
    <col min="1" max="1" width="0.875" style="143" customWidth="1"/>
    <col min="2" max="2" width="7" style="143" customWidth="1"/>
    <col min="3" max="3" width="99.75" style="144" customWidth="1"/>
    <col min="4" max="4" width="0.875" style="143" customWidth="1"/>
    <col min="5" max="10" width="8.375" style="143"/>
    <col min="11" max="11" width="7.75" style="143" customWidth="1"/>
    <col min="12" max="16384" width="8.375" style="143"/>
  </cols>
  <sheetData>
    <row r="1" spans="2:3" x14ac:dyDescent="0.15">
      <c r="B1" s="143" t="s">
        <v>234</v>
      </c>
      <c r="C1" s="143"/>
    </row>
    <row r="2" spans="2:3" x14ac:dyDescent="0.15">
      <c r="C2" s="143" t="s">
        <v>235</v>
      </c>
    </row>
    <row r="3" spans="2:3" ht="6" customHeight="1" x14ac:dyDescent="0.15"/>
    <row r="4" spans="2:3" x14ac:dyDescent="0.15">
      <c r="B4" s="145" t="s">
        <v>185</v>
      </c>
      <c r="C4" s="146" t="s">
        <v>186</v>
      </c>
    </row>
    <row r="5" spans="2:3" ht="21" x14ac:dyDescent="0.15">
      <c r="B5" s="147" t="s">
        <v>187</v>
      </c>
      <c r="C5" s="148" t="s">
        <v>236</v>
      </c>
    </row>
    <row r="6" spans="2:3" ht="21" x14ac:dyDescent="0.15">
      <c r="B6" s="147" t="s">
        <v>189</v>
      </c>
      <c r="C6" s="148" t="s">
        <v>237</v>
      </c>
    </row>
    <row r="7" spans="2:3" x14ac:dyDescent="0.15">
      <c r="B7" s="147" t="s">
        <v>191</v>
      </c>
      <c r="C7" s="148" t="s">
        <v>238</v>
      </c>
    </row>
    <row r="8" spans="2:3" x14ac:dyDescent="0.15">
      <c r="B8" s="147" t="s">
        <v>193</v>
      </c>
      <c r="C8" s="148" t="s">
        <v>194</v>
      </c>
    </row>
    <row r="9" spans="2:3" ht="21" x14ac:dyDescent="0.15">
      <c r="B9" s="147" t="s">
        <v>195</v>
      </c>
      <c r="C9" s="148" t="s">
        <v>196</v>
      </c>
    </row>
    <row r="10" spans="2:3" x14ac:dyDescent="0.15">
      <c r="B10" s="147" t="s">
        <v>197</v>
      </c>
      <c r="C10" s="148" t="s">
        <v>198</v>
      </c>
    </row>
    <row r="11" spans="2:3" ht="21" x14ac:dyDescent="0.15">
      <c r="B11" s="147" t="s">
        <v>199</v>
      </c>
      <c r="C11" s="148" t="s">
        <v>200</v>
      </c>
    </row>
    <row r="12" spans="2:3" ht="84" x14ac:dyDescent="0.15">
      <c r="B12" s="147" t="s">
        <v>201</v>
      </c>
      <c r="C12" s="148" t="s">
        <v>239</v>
      </c>
    </row>
    <row r="13" spans="2:3" ht="84" x14ac:dyDescent="0.15">
      <c r="B13" s="147" t="s">
        <v>203</v>
      </c>
      <c r="C13" s="148" t="s">
        <v>240</v>
      </c>
    </row>
    <row r="14" spans="2:3" ht="52.5" x14ac:dyDescent="0.15">
      <c r="B14" s="147" t="s">
        <v>205</v>
      </c>
      <c r="C14" s="148" t="s">
        <v>241</v>
      </c>
    </row>
    <row r="15" spans="2:3" ht="31.5" x14ac:dyDescent="0.15">
      <c r="B15" s="147" t="s">
        <v>207</v>
      </c>
      <c r="C15" s="148" t="s">
        <v>242</v>
      </c>
    </row>
    <row r="16" spans="2:3" ht="31.5" x14ac:dyDescent="0.15">
      <c r="B16" s="147" t="s">
        <v>243</v>
      </c>
      <c r="C16" s="148" t="s">
        <v>244</v>
      </c>
    </row>
    <row r="17" spans="2:3" x14ac:dyDescent="0.15">
      <c r="B17" s="147" t="s">
        <v>211</v>
      </c>
      <c r="C17" s="148" t="s">
        <v>212</v>
      </c>
    </row>
    <row r="18" spans="2:3" ht="21" x14ac:dyDescent="0.15">
      <c r="B18" s="147" t="s">
        <v>213</v>
      </c>
      <c r="C18" s="148" t="s">
        <v>245</v>
      </c>
    </row>
    <row r="19" spans="2:3" ht="21" x14ac:dyDescent="0.15">
      <c r="B19" s="147" t="s">
        <v>215</v>
      </c>
      <c r="C19" s="148" t="s">
        <v>246</v>
      </c>
    </row>
    <row r="20" spans="2:3" ht="21" x14ac:dyDescent="0.15">
      <c r="B20" s="147" t="s">
        <v>217</v>
      </c>
      <c r="C20" s="148" t="s">
        <v>247</v>
      </c>
    </row>
    <row r="21" spans="2:3" ht="21" x14ac:dyDescent="0.15">
      <c r="B21" s="149" t="s">
        <v>219</v>
      </c>
      <c r="C21" s="150" t="s">
        <v>248</v>
      </c>
    </row>
  </sheetData>
  <phoneticPr fontId="3"/>
  <printOptions horizontalCentered="1"/>
  <pageMargins left="0.23622047244094491" right="0.23622047244094491"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3CBBB-D014-4E08-836B-DA02735029B1}">
  <dimension ref="B1:C19"/>
  <sheetViews>
    <sheetView showGridLines="0" topLeftCell="B1" zoomScale="130" zoomScaleNormal="130" workbookViewId="0"/>
  </sheetViews>
  <sheetFormatPr defaultColWidth="8.375" defaultRowHeight="13.5" x14ac:dyDescent="0.15"/>
  <cols>
    <col min="1" max="1" width="0.875" style="143" customWidth="1"/>
    <col min="2" max="2" width="7" style="143" customWidth="1"/>
    <col min="3" max="3" width="99.75" style="144" customWidth="1"/>
    <col min="4" max="4" width="0.875" style="143" customWidth="1"/>
    <col min="5" max="10" width="8.375" style="143"/>
    <col min="11" max="11" width="7.75" style="143" customWidth="1"/>
    <col min="12" max="16384" width="8.375" style="143"/>
  </cols>
  <sheetData>
    <row r="1" spans="2:3" x14ac:dyDescent="0.15">
      <c r="B1" s="143" t="s">
        <v>249</v>
      </c>
      <c r="C1" s="143"/>
    </row>
    <row r="2" spans="2:3" x14ac:dyDescent="0.15">
      <c r="C2" s="143" t="s">
        <v>250</v>
      </c>
    </row>
    <row r="3" spans="2:3" ht="6" customHeight="1" x14ac:dyDescent="0.15"/>
    <row r="4" spans="2:3" x14ac:dyDescent="0.15">
      <c r="B4" s="145" t="s">
        <v>185</v>
      </c>
      <c r="C4" s="146" t="s">
        <v>186</v>
      </c>
    </row>
    <row r="5" spans="2:3" ht="21" x14ac:dyDescent="0.15">
      <c r="B5" s="147" t="s">
        <v>187</v>
      </c>
      <c r="C5" s="148" t="s">
        <v>251</v>
      </c>
    </row>
    <row r="6" spans="2:3" ht="21" x14ac:dyDescent="0.15">
      <c r="B6" s="147" t="s">
        <v>189</v>
      </c>
      <c r="C6" s="148" t="s">
        <v>252</v>
      </c>
    </row>
    <row r="7" spans="2:3" x14ac:dyDescent="0.15">
      <c r="B7" s="147" t="s">
        <v>225</v>
      </c>
      <c r="C7" s="148" t="s">
        <v>194</v>
      </c>
    </row>
    <row r="8" spans="2:3" ht="21" x14ac:dyDescent="0.15">
      <c r="B8" s="147" t="s">
        <v>191</v>
      </c>
      <c r="C8" s="148" t="s">
        <v>196</v>
      </c>
    </row>
    <row r="9" spans="2:3" x14ac:dyDescent="0.15">
      <c r="B9" s="147" t="s">
        <v>193</v>
      </c>
      <c r="C9" s="148" t="s">
        <v>198</v>
      </c>
    </row>
    <row r="10" spans="2:3" ht="21" x14ac:dyDescent="0.15">
      <c r="B10" s="147" t="s">
        <v>226</v>
      </c>
      <c r="C10" s="148" t="s">
        <v>200</v>
      </c>
    </row>
    <row r="11" spans="2:3" ht="73.5" x14ac:dyDescent="0.15">
      <c r="B11" s="147" t="s">
        <v>195</v>
      </c>
      <c r="C11" s="148" t="s">
        <v>253</v>
      </c>
    </row>
    <row r="12" spans="2:3" ht="42" x14ac:dyDescent="0.15">
      <c r="B12" s="147" t="s">
        <v>197</v>
      </c>
      <c r="C12" s="148" t="s">
        <v>254</v>
      </c>
    </row>
    <row r="13" spans="2:3" ht="31.5" x14ac:dyDescent="0.15">
      <c r="B13" s="147" t="s">
        <v>201</v>
      </c>
      <c r="C13" s="148" t="s">
        <v>255</v>
      </c>
    </row>
    <row r="14" spans="2:3" ht="42" x14ac:dyDescent="0.15">
      <c r="B14" s="147" t="s">
        <v>203</v>
      </c>
      <c r="C14" s="148" t="s">
        <v>256</v>
      </c>
    </row>
    <row r="15" spans="2:3" ht="31.5" x14ac:dyDescent="0.15">
      <c r="B15" s="147" t="s">
        <v>205</v>
      </c>
      <c r="C15" s="148" t="s">
        <v>257</v>
      </c>
    </row>
    <row r="16" spans="2:3" x14ac:dyDescent="0.15">
      <c r="B16" s="147" t="s">
        <v>207</v>
      </c>
      <c r="C16" s="148" t="s">
        <v>212</v>
      </c>
    </row>
    <row r="17" spans="2:3" x14ac:dyDescent="0.15">
      <c r="B17" s="147" t="s">
        <v>211</v>
      </c>
      <c r="C17" s="148" t="s">
        <v>232</v>
      </c>
    </row>
    <row r="18" spans="2:3" x14ac:dyDescent="0.15">
      <c r="B18" s="149" t="s">
        <v>213</v>
      </c>
      <c r="C18" s="150" t="s">
        <v>233</v>
      </c>
    </row>
    <row r="19" spans="2:3" x14ac:dyDescent="0.15">
      <c r="B19" s="151"/>
    </row>
  </sheetData>
  <phoneticPr fontId="3"/>
  <printOptions horizontalCentered="1"/>
  <pageMargins left="0.23622047244094491" right="0.23622047244094491" top="0.74803149606299213" bottom="0.74803149606299213"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047E8-2D94-48F8-A494-D781DE9F46A9}">
  <sheetPr>
    <pageSetUpPr fitToPage="1"/>
  </sheetPr>
  <dimension ref="A1:F32"/>
  <sheetViews>
    <sheetView tabSelected="1" zoomScaleNormal="100" workbookViewId="0">
      <selection activeCell="C9" sqref="C9"/>
    </sheetView>
  </sheetViews>
  <sheetFormatPr defaultColWidth="9" defaultRowHeight="13.5" x14ac:dyDescent="0.4"/>
  <cols>
    <col min="1" max="1" width="46.125" style="375" customWidth="1"/>
    <col min="2" max="2" width="30" style="375" customWidth="1"/>
    <col min="3" max="16384" width="9" style="375"/>
  </cols>
  <sheetData>
    <row r="1" spans="1:6" ht="22.5" customHeight="1" x14ac:dyDescent="0.4">
      <c r="A1" s="374" t="s">
        <v>258</v>
      </c>
      <c r="B1" s="374"/>
    </row>
    <row r="2" spans="1:6" ht="24.75" customHeight="1" x14ac:dyDescent="0.4">
      <c r="A2" s="376" t="s">
        <v>259</v>
      </c>
      <c r="B2" s="376"/>
      <c r="C2" s="377"/>
      <c r="D2" s="377"/>
      <c r="E2" s="377"/>
      <c r="F2" s="377"/>
    </row>
    <row r="3" spans="1:6" ht="18.75" customHeight="1" x14ac:dyDescent="0.4">
      <c r="A3" s="374"/>
      <c r="B3" s="374"/>
    </row>
    <row r="4" spans="1:6" ht="14.1" customHeight="1" x14ac:dyDescent="0.4">
      <c r="A4" s="378" t="s">
        <v>260</v>
      </c>
      <c r="B4" s="379" t="s">
        <v>261</v>
      </c>
    </row>
    <row r="5" spans="1:6" ht="18.75" customHeight="1" x14ac:dyDescent="0.4">
      <c r="A5" s="380" t="s">
        <v>262</v>
      </c>
      <c r="B5" s="381"/>
    </row>
    <row r="6" spans="1:6" ht="15" customHeight="1" x14ac:dyDescent="0.4">
      <c r="A6" s="382"/>
      <c r="B6" s="383"/>
    </row>
    <row r="7" spans="1:6" ht="39" customHeight="1" x14ac:dyDescent="0.4">
      <c r="A7" s="384"/>
      <c r="B7" s="385"/>
    </row>
    <row r="8" spans="1:6" ht="15" customHeight="1" x14ac:dyDescent="0.4">
      <c r="A8" s="382"/>
      <c r="B8" s="383"/>
    </row>
    <row r="9" spans="1:6" ht="39" customHeight="1" x14ac:dyDescent="0.4">
      <c r="A9" s="384"/>
      <c r="B9" s="385"/>
    </row>
    <row r="10" spans="1:6" ht="15" customHeight="1" x14ac:dyDescent="0.4">
      <c r="A10" s="382"/>
      <c r="B10" s="383"/>
    </row>
    <row r="11" spans="1:6" ht="39" customHeight="1" x14ac:dyDescent="0.4">
      <c r="A11" s="384"/>
      <c r="B11" s="385"/>
    </row>
    <row r="12" spans="1:6" ht="15" customHeight="1" x14ac:dyDescent="0.4">
      <c r="A12" s="382"/>
      <c r="B12" s="383"/>
    </row>
    <row r="13" spans="1:6" ht="39" customHeight="1" x14ac:dyDescent="0.4">
      <c r="A13" s="384"/>
      <c r="B13" s="385"/>
    </row>
    <row r="14" spans="1:6" ht="15" customHeight="1" x14ac:dyDescent="0.4">
      <c r="A14" s="382"/>
      <c r="B14" s="383"/>
    </row>
    <row r="15" spans="1:6" ht="39" customHeight="1" x14ac:dyDescent="0.4">
      <c r="A15" s="384"/>
      <c r="B15" s="385"/>
    </row>
    <row r="16" spans="1:6" ht="7.5" customHeight="1" x14ac:dyDescent="0.4">
      <c r="A16" s="386"/>
      <c r="B16" s="387"/>
    </row>
    <row r="17" spans="1:2" ht="15" customHeight="1" x14ac:dyDescent="0.4">
      <c r="A17" s="388"/>
      <c r="B17" s="388"/>
    </row>
    <row r="18" spans="1:2" ht="15" customHeight="1" x14ac:dyDescent="0.4">
      <c r="A18" s="388"/>
      <c r="B18" s="388"/>
    </row>
    <row r="19" spans="1:2" x14ac:dyDescent="0.4">
      <c r="A19" s="389"/>
      <c r="B19" s="389"/>
    </row>
    <row r="20" spans="1:2" x14ac:dyDescent="0.4">
      <c r="A20" s="389"/>
      <c r="B20" s="389"/>
    </row>
    <row r="21" spans="1:2" x14ac:dyDescent="0.4">
      <c r="A21" s="389"/>
      <c r="B21" s="389"/>
    </row>
    <row r="22" spans="1:2" x14ac:dyDescent="0.4">
      <c r="A22" s="389"/>
      <c r="B22" s="389"/>
    </row>
    <row r="23" spans="1:2" x14ac:dyDescent="0.4">
      <c r="A23" s="389"/>
      <c r="B23" s="389"/>
    </row>
    <row r="24" spans="1:2" x14ac:dyDescent="0.4">
      <c r="A24" s="389"/>
      <c r="B24" s="389"/>
    </row>
    <row r="25" spans="1:2" x14ac:dyDescent="0.4">
      <c r="A25" s="389"/>
      <c r="B25" s="389"/>
    </row>
    <row r="26" spans="1:2" x14ac:dyDescent="0.4">
      <c r="A26" s="389"/>
      <c r="B26" s="389"/>
    </row>
    <row r="27" spans="1:2" x14ac:dyDescent="0.4">
      <c r="A27" s="389"/>
      <c r="B27" s="389"/>
    </row>
    <row r="28" spans="1:2" x14ac:dyDescent="0.4">
      <c r="A28" s="389"/>
      <c r="B28" s="389"/>
    </row>
    <row r="29" spans="1:2" x14ac:dyDescent="0.4">
      <c r="A29" s="389"/>
      <c r="B29" s="389"/>
    </row>
    <row r="30" spans="1:2" x14ac:dyDescent="0.4">
      <c r="A30" s="389"/>
      <c r="B30" s="389"/>
    </row>
    <row r="31" spans="1:2" x14ac:dyDescent="0.4">
      <c r="A31" s="389"/>
      <c r="B31" s="389"/>
    </row>
    <row r="32" spans="1:2" x14ac:dyDescent="0.4">
      <c r="A32" s="389"/>
      <c r="B32" s="389"/>
    </row>
  </sheetData>
  <mergeCells count="9">
    <mergeCell ref="B14:B15"/>
    <mergeCell ref="A17:B17"/>
    <mergeCell ref="A18:B18"/>
    <mergeCell ref="A2:B2"/>
    <mergeCell ref="B4:B5"/>
    <mergeCell ref="B6:B7"/>
    <mergeCell ref="B8:B9"/>
    <mergeCell ref="B10:B11"/>
    <mergeCell ref="B12:B13"/>
  </mergeCells>
  <phoneticPr fontId="3"/>
  <printOptions horizontalCentered="1"/>
  <pageMargins left="0.55118110236220474" right="0.39370078740157483" top="0.59055118110236227" bottom="0.43307086614173229" header="0.35433070866141736" footer="0.2755905511811023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8BCD0-5E53-4AB4-9097-7F8D4858E0A5}">
  <sheetPr>
    <pageSetUpPr fitToPage="1"/>
  </sheetPr>
  <dimension ref="A1:BC71"/>
  <sheetViews>
    <sheetView workbookViewId="0"/>
  </sheetViews>
  <sheetFormatPr defaultColWidth="9" defaultRowHeight="18.75" x14ac:dyDescent="0.4"/>
  <cols>
    <col min="1" max="2" width="9" style="71"/>
    <col min="3" max="3" width="44.25" style="71" customWidth="1"/>
    <col min="4" max="16384" width="9" style="71"/>
  </cols>
  <sheetData>
    <row r="1" spans="1:10" x14ac:dyDescent="0.4">
      <c r="A1" s="71" t="s">
        <v>69</v>
      </c>
    </row>
    <row r="2" spans="1:10" s="74" customFormat="1" ht="20.25" customHeight="1" x14ac:dyDescent="0.4">
      <c r="A2" s="72" t="s">
        <v>70</v>
      </c>
      <c r="B2" s="72"/>
      <c r="C2" s="73"/>
    </row>
    <row r="3" spans="1:10" s="74" customFormat="1" ht="20.25" customHeight="1" x14ac:dyDescent="0.4">
      <c r="A3" s="73"/>
      <c r="B3" s="73"/>
      <c r="C3" s="73"/>
    </row>
    <row r="4" spans="1:10" s="74" customFormat="1" ht="20.25" customHeight="1" x14ac:dyDescent="0.4">
      <c r="A4" s="75"/>
      <c r="B4" s="73" t="s">
        <v>71</v>
      </c>
      <c r="C4" s="73"/>
      <c r="E4" s="269" t="s">
        <v>72</v>
      </c>
      <c r="F4" s="269"/>
      <c r="G4" s="269"/>
      <c r="H4" s="269"/>
      <c r="I4" s="269"/>
      <c r="J4" s="269"/>
    </row>
    <row r="5" spans="1:10" s="74" customFormat="1" ht="20.25" customHeight="1" x14ac:dyDescent="0.4">
      <c r="A5" s="76"/>
      <c r="B5" s="73" t="s">
        <v>73</v>
      </c>
      <c r="C5" s="73"/>
      <c r="E5" s="269"/>
      <c r="F5" s="269"/>
      <c r="G5" s="269"/>
      <c r="H5" s="269"/>
      <c r="I5" s="269"/>
      <c r="J5" s="269"/>
    </row>
    <row r="6" spans="1:10" s="74" customFormat="1" ht="20.25" customHeight="1" x14ac:dyDescent="0.4">
      <c r="A6" s="77" t="s">
        <v>74</v>
      </c>
      <c r="B6" s="73"/>
      <c r="C6" s="73"/>
    </row>
    <row r="7" spans="1:10" s="74" customFormat="1" ht="20.25" customHeight="1" x14ac:dyDescent="0.4">
      <c r="A7" s="77"/>
      <c r="B7" s="73"/>
      <c r="C7" s="73"/>
    </row>
    <row r="8" spans="1:10" s="74" customFormat="1" ht="20.25" customHeight="1" x14ac:dyDescent="0.4">
      <c r="A8" s="73" t="s">
        <v>75</v>
      </c>
      <c r="B8" s="73"/>
      <c r="C8" s="73"/>
    </row>
    <row r="9" spans="1:10" s="74" customFormat="1" ht="20.25" customHeight="1" x14ac:dyDescent="0.4">
      <c r="A9" s="77"/>
      <c r="B9" s="73"/>
      <c r="C9" s="73"/>
    </row>
    <row r="10" spans="1:10" s="74" customFormat="1" ht="20.25" customHeight="1" x14ac:dyDescent="0.4">
      <c r="A10" s="73" t="s">
        <v>76</v>
      </c>
      <c r="B10" s="73"/>
      <c r="C10" s="73"/>
    </row>
    <row r="11" spans="1:10" s="74" customFormat="1" ht="20.25" customHeight="1" x14ac:dyDescent="0.4">
      <c r="A11" s="73"/>
      <c r="B11" s="73"/>
      <c r="C11" s="73"/>
    </row>
    <row r="12" spans="1:10" s="74" customFormat="1" ht="20.25" customHeight="1" x14ac:dyDescent="0.4">
      <c r="A12" s="73" t="s">
        <v>77</v>
      </c>
      <c r="B12" s="73"/>
      <c r="C12" s="73"/>
    </row>
    <row r="13" spans="1:10" s="74" customFormat="1" ht="20.25" customHeight="1" x14ac:dyDescent="0.4">
      <c r="A13" s="73"/>
      <c r="B13" s="73"/>
      <c r="C13" s="73"/>
    </row>
    <row r="14" spans="1:10" s="74" customFormat="1" ht="20.25" customHeight="1" x14ac:dyDescent="0.4">
      <c r="A14" s="73" t="s">
        <v>78</v>
      </c>
      <c r="B14" s="73"/>
      <c r="C14" s="73"/>
    </row>
    <row r="15" spans="1:10" s="74" customFormat="1" ht="20.25" customHeight="1" x14ac:dyDescent="0.4">
      <c r="A15" s="73"/>
      <c r="B15" s="73"/>
      <c r="C15" s="73"/>
    </row>
    <row r="16" spans="1:10" s="74" customFormat="1" ht="20.25" customHeight="1" x14ac:dyDescent="0.4">
      <c r="A16" s="73" t="s">
        <v>79</v>
      </c>
      <c r="B16" s="73"/>
      <c r="C16" s="73"/>
    </row>
    <row r="17" spans="1:3" s="74" customFormat="1" ht="20.25" customHeight="1" x14ac:dyDescent="0.4">
      <c r="A17" s="73"/>
      <c r="B17" s="73"/>
      <c r="C17" s="73"/>
    </row>
    <row r="18" spans="1:3" s="74" customFormat="1" ht="20.25" customHeight="1" x14ac:dyDescent="0.4">
      <c r="A18" s="73" t="s">
        <v>80</v>
      </c>
      <c r="B18" s="73"/>
      <c r="C18" s="73"/>
    </row>
    <row r="19" spans="1:3" s="74" customFormat="1" ht="20.25" customHeight="1" x14ac:dyDescent="0.4">
      <c r="A19" s="73" t="s">
        <v>81</v>
      </c>
      <c r="B19" s="73"/>
      <c r="C19" s="73"/>
    </row>
    <row r="20" spans="1:3" s="74" customFormat="1" ht="20.25" customHeight="1" x14ac:dyDescent="0.4">
      <c r="A20" s="73"/>
      <c r="B20" s="73"/>
      <c r="C20" s="73"/>
    </row>
    <row r="21" spans="1:3" s="74" customFormat="1" ht="20.25" customHeight="1" x14ac:dyDescent="0.4">
      <c r="A21" s="73"/>
      <c r="B21" s="78" t="s">
        <v>22</v>
      </c>
      <c r="C21" s="78" t="s">
        <v>82</v>
      </c>
    </row>
    <row r="22" spans="1:3" s="74" customFormat="1" ht="20.25" customHeight="1" x14ac:dyDescent="0.4">
      <c r="A22" s="73"/>
      <c r="B22" s="78">
        <v>1</v>
      </c>
      <c r="C22" s="79" t="s">
        <v>83</v>
      </c>
    </row>
    <row r="23" spans="1:3" s="74" customFormat="1" ht="20.25" customHeight="1" x14ac:dyDescent="0.4">
      <c r="A23" s="73"/>
      <c r="B23" s="78">
        <v>2</v>
      </c>
      <c r="C23" s="79" t="s">
        <v>84</v>
      </c>
    </row>
    <row r="24" spans="1:3" s="74" customFormat="1" ht="20.25" customHeight="1" x14ac:dyDescent="0.4">
      <c r="A24" s="73"/>
      <c r="B24" s="78">
        <v>3</v>
      </c>
      <c r="C24" s="79" t="s">
        <v>85</v>
      </c>
    </row>
    <row r="25" spans="1:3" s="74" customFormat="1" ht="20.25" customHeight="1" x14ac:dyDescent="0.4">
      <c r="A25" s="73"/>
      <c r="B25" s="73"/>
      <c r="C25" s="73"/>
    </row>
    <row r="26" spans="1:3" s="74" customFormat="1" ht="20.25" customHeight="1" x14ac:dyDescent="0.4">
      <c r="A26" s="73" t="s">
        <v>86</v>
      </c>
      <c r="B26" s="73"/>
      <c r="C26" s="73"/>
    </row>
    <row r="27" spans="1:3" s="74" customFormat="1" ht="20.25" customHeight="1" x14ac:dyDescent="0.4">
      <c r="A27" s="73" t="s">
        <v>87</v>
      </c>
      <c r="B27" s="73"/>
      <c r="C27" s="73"/>
    </row>
    <row r="28" spans="1:3" s="74" customFormat="1" ht="20.25" customHeight="1" x14ac:dyDescent="0.4">
      <c r="A28" s="73"/>
      <c r="B28" s="73"/>
      <c r="C28" s="73"/>
    </row>
    <row r="29" spans="1:3" s="74" customFormat="1" ht="20.25" customHeight="1" x14ac:dyDescent="0.4">
      <c r="A29" s="73"/>
      <c r="B29" s="78" t="s">
        <v>41</v>
      </c>
      <c r="C29" s="78" t="s">
        <v>42</v>
      </c>
    </row>
    <row r="30" spans="1:3" s="74" customFormat="1" ht="20.25" customHeight="1" x14ac:dyDescent="0.4">
      <c r="A30" s="73"/>
      <c r="B30" s="78" t="s">
        <v>46</v>
      </c>
      <c r="C30" s="79" t="s">
        <v>47</v>
      </c>
    </row>
    <row r="31" spans="1:3" s="74" customFormat="1" ht="20.25" customHeight="1" x14ac:dyDescent="0.4">
      <c r="A31" s="73"/>
      <c r="B31" s="78" t="s">
        <v>48</v>
      </c>
      <c r="C31" s="79" t="s">
        <v>49</v>
      </c>
    </row>
    <row r="32" spans="1:3" s="74" customFormat="1" ht="20.25" customHeight="1" x14ac:dyDescent="0.4">
      <c r="A32" s="73"/>
      <c r="B32" s="78" t="s">
        <v>50</v>
      </c>
      <c r="C32" s="79" t="s">
        <v>51</v>
      </c>
    </row>
    <row r="33" spans="1:55" s="74" customFormat="1" ht="20.25" customHeight="1" x14ac:dyDescent="0.4">
      <c r="A33" s="73"/>
      <c r="B33" s="78" t="s">
        <v>53</v>
      </c>
      <c r="C33" s="79" t="s">
        <v>54</v>
      </c>
    </row>
    <row r="34" spans="1:55" s="74" customFormat="1" ht="20.25" customHeight="1" x14ac:dyDescent="0.4">
      <c r="A34" s="73"/>
      <c r="B34" s="73"/>
      <c r="C34" s="73"/>
    </row>
    <row r="35" spans="1:55" s="74" customFormat="1" ht="20.25" customHeight="1" x14ac:dyDescent="0.4">
      <c r="A35" s="73"/>
      <c r="B35" s="80" t="s">
        <v>88</v>
      </c>
      <c r="C35" s="73"/>
    </row>
    <row r="36" spans="1:55" s="74" customFormat="1" ht="20.25" customHeight="1" x14ac:dyDescent="0.4">
      <c r="B36" s="73" t="s">
        <v>89</v>
      </c>
      <c r="E36" s="80"/>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row>
    <row r="37" spans="1:55" s="74" customFormat="1" ht="20.25" customHeight="1" x14ac:dyDescent="0.4">
      <c r="B37" s="73" t="s">
        <v>90</v>
      </c>
      <c r="E37" s="73"/>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row>
    <row r="38" spans="1:55" s="74" customFormat="1" ht="20.25" customHeight="1" x14ac:dyDescent="0.4">
      <c r="E38" s="73"/>
    </row>
    <row r="39" spans="1:55" s="74" customFormat="1" ht="20.25" customHeight="1" x14ac:dyDescent="0.4">
      <c r="A39" s="73"/>
      <c r="B39" s="73"/>
      <c r="C39" s="73"/>
      <c r="D39" s="80"/>
      <c r="E39" s="82"/>
      <c r="F39" s="82"/>
      <c r="G39" s="82"/>
      <c r="J39" s="82"/>
      <c r="K39" s="82"/>
      <c r="L39" s="82"/>
      <c r="R39" s="82"/>
      <c r="S39" s="82"/>
      <c r="T39" s="82"/>
      <c r="W39" s="82"/>
      <c r="X39" s="82"/>
      <c r="Y39" s="82"/>
    </row>
    <row r="40" spans="1:55" s="74" customFormat="1" ht="20.25" customHeight="1" x14ac:dyDescent="0.4">
      <c r="A40" s="73" t="s">
        <v>91</v>
      </c>
      <c r="B40" s="73"/>
      <c r="C40" s="73"/>
    </row>
    <row r="41" spans="1:55" s="74" customFormat="1" ht="20.25" customHeight="1" x14ac:dyDescent="0.4">
      <c r="A41" s="73" t="s">
        <v>92</v>
      </c>
      <c r="B41" s="73"/>
      <c r="C41" s="73"/>
    </row>
    <row r="42" spans="1:55" s="74" customFormat="1" ht="20.25" customHeight="1" x14ac:dyDescent="0.4">
      <c r="A42" s="83" t="s">
        <v>93</v>
      </c>
      <c r="D42" s="84"/>
      <c r="E42" s="85"/>
      <c r="F42" s="82"/>
      <c r="G42" s="82"/>
      <c r="H42" s="82"/>
      <c r="I42" s="82"/>
      <c r="K42" s="82"/>
      <c r="M42" s="82"/>
      <c r="N42" s="82"/>
      <c r="O42" s="82"/>
      <c r="P42" s="82"/>
      <c r="Q42" s="82"/>
      <c r="S42" s="82"/>
      <c r="U42" s="82"/>
      <c r="V42" s="82"/>
      <c r="X42" s="82"/>
      <c r="Z42" s="82"/>
      <c r="AA42" s="82"/>
      <c r="AB42" s="82"/>
      <c r="AC42" s="82"/>
      <c r="AD42" s="82"/>
      <c r="AF42" s="80"/>
      <c r="AH42" s="82"/>
      <c r="AM42" s="82"/>
    </row>
    <row r="43" spans="1:55" s="74" customFormat="1" ht="20.25" customHeight="1" x14ac:dyDescent="0.4">
      <c r="C43" s="83"/>
      <c r="D43" s="84"/>
      <c r="E43" s="85"/>
      <c r="F43" s="82"/>
      <c r="G43" s="82"/>
      <c r="H43" s="82"/>
      <c r="I43" s="82"/>
      <c r="K43" s="82"/>
      <c r="M43" s="82"/>
      <c r="N43" s="82"/>
      <c r="O43" s="82"/>
      <c r="P43" s="82"/>
      <c r="Q43" s="82"/>
      <c r="S43" s="82"/>
      <c r="U43" s="82"/>
      <c r="V43" s="82"/>
      <c r="X43" s="82"/>
      <c r="Z43" s="82"/>
      <c r="AA43" s="82"/>
      <c r="AB43" s="82"/>
      <c r="AC43" s="82"/>
      <c r="AD43" s="82"/>
      <c r="AF43" s="80"/>
      <c r="AH43" s="82"/>
      <c r="AM43" s="82"/>
    </row>
    <row r="44" spans="1:55" s="74" customFormat="1" ht="20.25" customHeight="1" x14ac:dyDescent="0.4">
      <c r="A44" s="73" t="s">
        <v>94</v>
      </c>
      <c r="B44" s="73"/>
    </row>
    <row r="45" spans="1:55" s="74" customFormat="1" ht="20.25" customHeight="1" x14ac:dyDescent="0.4"/>
    <row r="46" spans="1:55" s="74" customFormat="1" ht="20.25" customHeight="1" x14ac:dyDescent="0.4">
      <c r="A46" s="73" t="s">
        <v>95</v>
      </c>
      <c r="B46" s="73"/>
      <c r="C46" s="73"/>
    </row>
    <row r="47" spans="1:55" s="74" customFormat="1" ht="20.25" customHeight="1" x14ac:dyDescent="0.4">
      <c r="A47" s="73" t="s">
        <v>96</v>
      </c>
      <c r="B47" s="73"/>
      <c r="C47" s="73"/>
    </row>
    <row r="48" spans="1:55" s="74" customFormat="1" ht="20.25" customHeight="1" x14ac:dyDescent="0.4"/>
    <row r="49" spans="1:55" s="74" customFormat="1" ht="20.25" customHeight="1" x14ac:dyDescent="0.4">
      <c r="A49" s="73" t="s">
        <v>97</v>
      </c>
      <c r="B49" s="73"/>
      <c r="C49" s="73"/>
    </row>
    <row r="50" spans="1:55" s="74" customFormat="1" ht="20.25" customHeight="1" x14ac:dyDescent="0.4">
      <c r="A50" s="73" t="s">
        <v>98</v>
      </c>
      <c r="B50" s="73"/>
      <c r="C50" s="73"/>
    </row>
    <row r="51" spans="1:55" s="74" customFormat="1" ht="20.25" customHeight="1" x14ac:dyDescent="0.4">
      <c r="A51" s="73"/>
      <c r="B51" s="73"/>
      <c r="C51" s="73"/>
    </row>
    <row r="52" spans="1:55" s="74" customFormat="1" ht="20.25" customHeight="1" x14ac:dyDescent="0.4">
      <c r="A52" s="73" t="s">
        <v>99</v>
      </c>
      <c r="B52" s="73"/>
      <c r="C52" s="73"/>
    </row>
    <row r="53" spans="1:55" s="74" customFormat="1" ht="20.25" customHeight="1" x14ac:dyDescent="0.4">
      <c r="A53" s="73"/>
      <c r="B53" s="73"/>
      <c r="C53" s="73"/>
    </row>
    <row r="54" spans="1:55" s="74" customFormat="1" ht="20.25" customHeight="1" x14ac:dyDescent="0.4">
      <c r="A54" s="74" t="s">
        <v>100</v>
      </c>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row>
    <row r="55" spans="1:55" s="74" customFormat="1" ht="20.25" customHeight="1" x14ac:dyDescent="0.4">
      <c r="A55" s="74" t="s">
        <v>101</v>
      </c>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row>
    <row r="56" spans="1:55" s="74" customFormat="1" ht="20.25" customHeight="1" x14ac:dyDescent="0.4">
      <c r="A56" s="74" t="s">
        <v>102</v>
      </c>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row>
    <row r="57" spans="1:55" s="74" customFormat="1" ht="20.25" customHeight="1" x14ac:dyDescent="0.4">
      <c r="A57" s="73"/>
      <c r="B57" s="73"/>
      <c r="C57" s="73"/>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row>
    <row r="58" spans="1:55" s="74" customFormat="1" ht="20.25" customHeight="1" x14ac:dyDescent="0.4">
      <c r="A58" s="74" t="s">
        <v>103</v>
      </c>
      <c r="C58" s="87"/>
      <c r="D58" s="80"/>
      <c r="E58" s="80"/>
    </row>
    <row r="59" spans="1:55" s="74" customFormat="1" ht="20.25" customHeight="1" x14ac:dyDescent="0.4">
      <c r="A59" s="88" t="s">
        <v>104</v>
      </c>
      <c r="B59" s="87"/>
      <c r="C59" s="87"/>
      <c r="D59" s="73"/>
      <c r="E59" s="73"/>
    </row>
    <row r="60" spans="1:55" s="74" customFormat="1" ht="20.25" customHeight="1" x14ac:dyDescent="0.4">
      <c r="A60" s="89" t="s">
        <v>105</v>
      </c>
      <c r="B60" s="87"/>
      <c r="C60" s="87"/>
      <c r="D60" s="73"/>
      <c r="E60" s="73"/>
    </row>
    <row r="61" spans="1:55" s="74" customFormat="1" ht="20.25" customHeight="1" x14ac:dyDescent="0.4">
      <c r="A61" s="88" t="s">
        <v>106</v>
      </c>
      <c r="B61" s="87"/>
      <c r="C61" s="87"/>
      <c r="D61" s="73"/>
      <c r="E61" s="73"/>
    </row>
    <row r="62" spans="1:55" s="74" customFormat="1" ht="20.25" customHeight="1" x14ac:dyDescent="0.4">
      <c r="A62" s="89" t="s">
        <v>107</v>
      </c>
      <c r="B62" s="87"/>
      <c r="C62" s="87"/>
      <c r="D62" s="73"/>
      <c r="E62" s="73"/>
    </row>
    <row r="63" spans="1:55" s="74" customFormat="1" ht="20.25" customHeight="1" x14ac:dyDescent="0.4">
      <c r="A63" s="88" t="s">
        <v>108</v>
      </c>
      <c r="B63" s="87"/>
      <c r="C63" s="87"/>
      <c r="D63" s="73"/>
      <c r="E63" s="73"/>
    </row>
    <row r="64" spans="1:55" s="74" customFormat="1" ht="20.25" customHeight="1" x14ac:dyDescent="0.4">
      <c r="A64" s="88" t="s">
        <v>109</v>
      </c>
      <c r="B64" s="87"/>
      <c r="C64" s="87"/>
      <c r="D64" s="73"/>
      <c r="E64" s="73"/>
    </row>
    <row r="65" spans="1:5" s="74" customFormat="1" ht="20.25" customHeight="1" x14ac:dyDescent="0.4">
      <c r="A65" s="88" t="s">
        <v>110</v>
      </c>
      <c r="B65" s="87"/>
      <c r="C65" s="87"/>
      <c r="D65" s="73"/>
      <c r="E65" s="73"/>
    </row>
    <row r="66" spans="1:5" s="74" customFormat="1" ht="20.25" customHeight="1" x14ac:dyDescent="0.4">
      <c r="A66" s="87"/>
      <c r="B66" s="87"/>
      <c r="C66" s="87"/>
      <c r="D66" s="73"/>
      <c r="E66" s="73"/>
    </row>
    <row r="67" spans="1:5" s="74" customFormat="1" ht="20.25" customHeight="1" x14ac:dyDescent="0.4">
      <c r="A67" s="87"/>
      <c r="B67" s="87"/>
      <c r="C67" s="87"/>
      <c r="D67" s="73"/>
      <c r="E67" s="73"/>
    </row>
    <row r="68" spans="1:5" s="74" customFormat="1" ht="20.25" customHeight="1" x14ac:dyDescent="0.4">
      <c r="A68" s="87"/>
      <c r="B68" s="87"/>
      <c r="C68" s="87"/>
      <c r="D68" s="73"/>
      <c r="E68" s="73"/>
    </row>
    <row r="69" spans="1:5" s="74" customFormat="1" ht="20.25" customHeight="1" x14ac:dyDescent="0.4">
      <c r="A69" s="87"/>
      <c r="B69" s="87"/>
      <c r="C69" s="87"/>
      <c r="D69" s="73"/>
      <c r="E69" s="73"/>
    </row>
    <row r="70" spans="1:5" ht="20.25" customHeight="1" x14ac:dyDescent="0.4"/>
    <row r="71" spans="1:5" ht="20.25" customHeight="1" x14ac:dyDescent="0.4"/>
  </sheetData>
  <mergeCells count="1">
    <mergeCell ref="E4:J5"/>
  </mergeCells>
  <phoneticPr fontId="3"/>
  <printOptions horizontalCentered="1"/>
  <pageMargins left="0.70866141732283472" right="0.70866141732283472" top="0.74803149606299213" bottom="0.15748031496062992" header="0.31496062992125984" footer="0.31496062992125984"/>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902EC-2396-428F-A264-17B4FA738050}">
  <sheetPr>
    <pageSetUpPr fitToPage="1"/>
  </sheetPr>
  <dimension ref="B1:U27"/>
  <sheetViews>
    <sheetView zoomScaleNormal="100" zoomScaleSheetLayoutView="80" workbookViewId="0"/>
  </sheetViews>
  <sheetFormatPr defaultColWidth="7.875" defaultRowHeight="13.5" x14ac:dyDescent="0.4"/>
  <cols>
    <col min="1" max="1" width="0.375" style="92" customWidth="1"/>
    <col min="2" max="21" width="5.25" style="92" customWidth="1"/>
    <col min="22" max="16384" width="7.875" style="92"/>
  </cols>
  <sheetData>
    <row r="1" spans="2:21" ht="17.649999999999999" customHeight="1" x14ac:dyDescent="0.4">
      <c r="B1" s="90" t="s">
        <v>111</v>
      </c>
      <c r="C1" s="91"/>
      <c r="D1" s="91"/>
      <c r="E1" s="91"/>
      <c r="F1" s="91"/>
      <c r="G1" s="91"/>
      <c r="H1" s="91"/>
      <c r="I1" s="91"/>
      <c r="J1" s="91"/>
      <c r="K1" s="91"/>
      <c r="L1" s="91"/>
      <c r="M1" s="91"/>
      <c r="N1" s="91"/>
      <c r="O1" s="91"/>
      <c r="P1" s="91"/>
      <c r="Q1" s="91"/>
      <c r="R1" s="91"/>
      <c r="S1" s="91"/>
      <c r="T1" s="91"/>
      <c r="U1" s="91"/>
    </row>
    <row r="2" spans="2:21" ht="22.5" customHeight="1" thickBot="1" x14ac:dyDescent="0.45">
      <c r="B2" s="302" t="s">
        <v>112</v>
      </c>
      <c r="C2" s="302"/>
      <c r="D2" s="302"/>
      <c r="E2" s="302"/>
      <c r="F2" s="302"/>
      <c r="G2" s="302"/>
      <c r="H2" s="302"/>
      <c r="I2" s="302"/>
      <c r="J2" s="302"/>
      <c r="K2" s="302"/>
      <c r="L2" s="302"/>
      <c r="M2" s="302"/>
      <c r="N2" s="302"/>
      <c r="O2" s="302"/>
      <c r="P2" s="302"/>
      <c r="Q2" s="302"/>
      <c r="R2" s="302"/>
      <c r="S2" s="302"/>
      <c r="T2" s="302"/>
      <c r="U2" s="302"/>
    </row>
    <row r="3" spans="2:21" ht="16.149999999999999" customHeight="1" x14ac:dyDescent="0.4">
      <c r="B3" s="303" t="s">
        <v>113</v>
      </c>
      <c r="C3" s="304"/>
      <c r="D3" s="304"/>
      <c r="E3" s="304"/>
      <c r="F3" s="304"/>
      <c r="G3" s="304"/>
      <c r="H3" s="305"/>
      <c r="I3" s="306"/>
      <c r="J3" s="304"/>
      <c r="K3" s="304"/>
      <c r="L3" s="304"/>
      <c r="M3" s="304"/>
      <c r="N3" s="304"/>
      <c r="O3" s="304"/>
      <c r="P3" s="304"/>
      <c r="Q3" s="304"/>
      <c r="R3" s="304"/>
      <c r="S3" s="304"/>
      <c r="T3" s="304"/>
      <c r="U3" s="307"/>
    </row>
    <row r="4" spans="2:21" ht="21.4" customHeight="1" x14ac:dyDescent="0.4">
      <c r="B4" s="308" t="s">
        <v>114</v>
      </c>
      <c r="C4" s="309"/>
      <c r="D4" s="310"/>
      <c r="E4" s="290"/>
      <c r="F4" s="290"/>
      <c r="G4" s="290"/>
      <c r="H4" s="290"/>
      <c r="I4" s="290"/>
      <c r="J4" s="290"/>
      <c r="K4" s="291"/>
      <c r="L4" s="311" t="s">
        <v>115</v>
      </c>
      <c r="M4" s="294"/>
      <c r="N4" s="312"/>
      <c r="O4" s="315"/>
      <c r="P4" s="294"/>
      <c r="Q4" s="294" t="s">
        <v>116</v>
      </c>
      <c r="R4" s="294"/>
      <c r="S4" s="294" t="s">
        <v>117</v>
      </c>
      <c r="T4" s="294"/>
      <c r="U4" s="296" t="s">
        <v>118</v>
      </c>
    </row>
    <row r="5" spans="2:21" ht="27.6" customHeight="1" x14ac:dyDescent="0.4">
      <c r="B5" s="298" t="s">
        <v>119</v>
      </c>
      <c r="C5" s="299"/>
      <c r="D5" s="300"/>
      <c r="E5" s="271"/>
      <c r="F5" s="271"/>
      <c r="G5" s="271"/>
      <c r="H5" s="271"/>
      <c r="I5" s="271"/>
      <c r="J5" s="271"/>
      <c r="K5" s="272"/>
      <c r="L5" s="313"/>
      <c r="M5" s="295"/>
      <c r="N5" s="314"/>
      <c r="O5" s="316"/>
      <c r="P5" s="295"/>
      <c r="Q5" s="295"/>
      <c r="R5" s="295"/>
      <c r="S5" s="295"/>
      <c r="T5" s="295"/>
      <c r="U5" s="297"/>
    </row>
    <row r="6" spans="2:21" ht="16.149999999999999" customHeight="1" x14ac:dyDescent="0.4">
      <c r="B6" s="301" t="s">
        <v>120</v>
      </c>
      <c r="C6" s="287"/>
      <c r="D6" s="287"/>
      <c r="E6" s="287"/>
      <c r="F6" s="287"/>
      <c r="G6" s="287"/>
      <c r="H6" s="287"/>
      <c r="I6" s="287"/>
      <c r="J6" s="287"/>
      <c r="K6" s="287"/>
      <c r="L6" s="287"/>
      <c r="M6" s="287"/>
      <c r="N6" s="287"/>
      <c r="O6" s="287"/>
      <c r="P6" s="287"/>
      <c r="Q6" s="287"/>
      <c r="R6" s="287"/>
      <c r="S6" s="287"/>
      <c r="T6" s="287"/>
      <c r="U6" s="288"/>
    </row>
    <row r="7" spans="2:21" ht="16.149999999999999" customHeight="1" x14ac:dyDescent="0.4">
      <c r="B7" s="285" t="s">
        <v>121</v>
      </c>
      <c r="C7" s="286"/>
      <c r="D7" s="286"/>
      <c r="E7" s="93" t="s">
        <v>122</v>
      </c>
      <c r="F7" s="286" t="s">
        <v>121</v>
      </c>
      <c r="G7" s="286"/>
      <c r="H7" s="286"/>
      <c r="I7" s="287" t="s">
        <v>123</v>
      </c>
      <c r="J7" s="287"/>
      <c r="K7" s="287"/>
      <c r="L7" s="287"/>
      <c r="M7" s="287"/>
      <c r="N7" s="287"/>
      <c r="O7" s="287"/>
      <c r="P7" s="287" t="s">
        <v>124</v>
      </c>
      <c r="Q7" s="287"/>
      <c r="R7" s="287"/>
      <c r="S7" s="287"/>
      <c r="T7" s="287"/>
      <c r="U7" s="288"/>
    </row>
    <row r="8" spans="2:21" ht="15.75" customHeight="1" x14ac:dyDescent="0.4">
      <c r="B8" s="289"/>
      <c r="C8" s="290"/>
      <c r="D8" s="290"/>
      <c r="E8" s="94"/>
      <c r="F8" s="290"/>
      <c r="G8" s="290"/>
      <c r="H8" s="291"/>
      <c r="I8" s="292"/>
      <c r="J8" s="292"/>
      <c r="K8" s="292"/>
      <c r="L8" s="292"/>
      <c r="M8" s="292"/>
      <c r="N8" s="292"/>
      <c r="O8" s="292"/>
      <c r="P8" s="292"/>
      <c r="Q8" s="292"/>
      <c r="R8" s="292"/>
      <c r="S8" s="292"/>
      <c r="T8" s="292"/>
      <c r="U8" s="293"/>
    </row>
    <row r="9" spans="2:21" ht="15.75" customHeight="1" x14ac:dyDescent="0.4">
      <c r="B9" s="280"/>
      <c r="C9" s="281"/>
      <c r="D9" s="281"/>
      <c r="E9" s="95"/>
      <c r="F9" s="281"/>
      <c r="G9" s="281"/>
      <c r="H9" s="282"/>
      <c r="I9" s="283"/>
      <c r="J9" s="283"/>
      <c r="K9" s="283"/>
      <c r="L9" s="283"/>
      <c r="M9" s="283"/>
      <c r="N9" s="283"/>
      <c r="O9" s="283"/>
      <c r="P9" s="283"/>
      <c r="Q9" s="283"/>
      <c r="R9" s="283"/>
      <c r="S9" s="283"/>
      <c r="T9" s="283"/>
      <c r="U9" s="284"/>
    </row>
    <row r="10" spans="2:21" ht="15.75" customHeight="1" x14ac:dyDescent="0.4">
      <c r="B10" s="280"/>
      <c r="C10" s="281"/>
      <c r="D10" s="281"/>
      <c r="E10" s="95"/>
      <c r="F10" s="281"/>
      <c r="G10" s="281"/>
      <c r="H10" s="282"/>
      <c r="I10" s="283"/>
      <c r="J10" s="283"/>
      <c r="K10" s="283"/>
      <c r="L10" s="283"/>
      <c r="M10" s="283"/>
      <c r="N10" s="283"/>
      <c r="O10" s="283"/>
      <c r="P10" s="283"/>
      <c r="Q10" s="283"/>
      <c r="R10" s="283"/>
      <c r="S10" s="283"/>
      <c r="T10" s="283"/>
      <c r="U10" s="284"/>
    </row>
    <row r="11" spans="2:21" ht="15.75" customHeight="1" x14ac:dyDescent="0.4">
      <c r="B11" s="280"/>
      <c r="C11" s="281"/>
      <c r="D11" s="281"/>
      <c r="E11" s="95"/>
      <c r="F11" s="281"/>
      <c r="G11" s="281"/>
      <c r="H11" s="282"/>
      <c r="I11" s="283"/>
      <c r="J11" s="283"/>
      <c r="K11" s="283"/>
      <c r="L11" s="283"/>
      <c r="M11" s="283"/>
      <c r="N11" s="283"/>
      <c r="O11" s="283"/>
      <c r="P11" s="283"/>
      <c r="Q11" s="283"/>
      <c r="R11" s="283"/>
      <c r="S11" s="283"/>
      <c r="T11" s="283"/>
      <c r="U11" s="284"/>
    </row>
    <row r="12" spans="2:21" ht="15.75" customHeight="1" x14ac:dyDescent="0.4">
      <c r="B12" s="280"/>
      <c r="C12" s="281"/>
      <c r="D12" s="281"/>
      <c r="E12" s="95"/>
      <c r="F12" s="281"/>
      <c r="G12" s="281"/>
      <c r="H12" s="282"/>
      <c r="I12" s="283"/>
      <c r="J12" s="283"/>
      <c r="K12" s="283"/>
      <c r="L12" s="283"/>
      <c r="M12" s="283"/>
      <c r="N12" s="283"/>
      <c r="O12" s="283"/>
      <c r="P12" s="283"/>
      <c r="Q12" s="283"/>
      <c r="R12" s="283"/>
      <c r="S12" s="283"/>
      <c r="T12" s="283"/>
      <c r="U12" s="284"/>
    </row>
    <row r="13" spans="2:21" ht="15.75" customHeight="1" x14ac:dyDescent="0.4">
      <c r="B13" s="280"/>
      <c r="C13" s="281"/>
      <c r="D13" s="281"/>
      <c r="E13" s="95"/>
      <c r="F13" s="281"/>
      <c r="G13" s="281"/>
      <c r="H13" s="282"/>
      <c r="I13" s="283"/>
      <c r="J13" s="283"/>
      <c r="K13" s="283"/>
      <c r="L13" s="283"/>
      <c r="M13" s="283"/>
      <c r="N13" s="283"/>
      <c r="O13" s="283"/>
      <c r="P13" s="283"/>
      <c r="Q13" s="283"/>
      <c r="R13" s="283"/>
      <c r="S13" s="283"/>
      <c r="T13" s="283"/>
      <c r="U13" s="284"/>
    </row>
    <row r="14" spans="2:21" ht="15.75" customHeight="1" x14ac:dyDescent="0.4">
      <c r="B14" s="280"/>
      <c r="C14" s="281"/>
      <c r="D14" s="281"/>
      <c r="E14" s="95"/>
      <c r="F14" s="281"/>
      <c r="G14" s="281"/>
      <c r="H14" s="282"/>
      <c r="I14" s="283"/>
      <c r="J14" s="283"/>
      <c r="K14" s="283"/>
      <c r="L14" s="283"/>
      <c r="M14" s="283"/>
      <c r="N14" s="283"/>
      <c r="O14" s="283"/>
      <c r="P14" s="283"/>
      <c r="Q14" s="283"/>
      <c r="R14" s="283"/>
      <c r="S14" s="283"/>
      <c r="T14" s="283"/>
      <c r="U14" s="284"/>
    </row>
    <row r="15" spans="2:21" ht="15.75" customHeight="1" x14ac:dyDescent="0.4">
      <c r="B15" s="280"/>
      <c r="C15" s="281"/>
      <c r="D15" s="281"/>
      <c r="E15" s="95"/>
      <c r="F15" s="281"/>
      <c r="G15" s="281"/>
      <c r="H15" s="282"/>
      <c r="I15" s="283"/>
      <c r="J15" s="283"/>
      <c r="K15" s="283"/>
      <c r="L15" s="283"/>
      <c r="M15" s="283"/>
      <c r="N15" s="283"/>
      <c r="O15" s="283"/>
      <c r="P15" s="283"/>
      <c r="Q15" s="283"/>
      <c r="R15" s="283"/>
      <c r="S15" s="283"/>
      <c r="T15" s="283"/>
      <c r="U15" s="284"/>
    </row>
    <row r="16" spans="2:21" ht="15.75" customHeight="1" x14ac:dyDescent="0.4">
      <c r="B16" s="280"/>
      <c r="C16" s="281"/>
      <c r="D16" s="281"/>
      <c r="E16" s="95"/>
      <c r="F16" s="281"/>
      <c r="G16" s="281"/>
      <c r="H16" s="282"/>
      <c r="I16" s="283"/>
      <c r="J16" s="283"/>
      <c r="K16" s="283"/>
      <c r="L16" s="283"/>
      <c r="M16" s="283"/>
      <c r="N16" s="283"/>
      <c r="O16" s="283"/>
      <c r="P16" s="283"/>
      <c r="Q16" s="283"/>
      <c r="R16" s="283"/>
      <c r="S16" s="283"/>
      <c r="T16" s="283"/>
      <c r="U16" s="284"/>
    </row>
    <row r="17" spans="2:21" ht="15.75" customHeight="1" x14ac:dyDescent="0.4">
      <c r="B17" s="280"/>
      <c r="C17" s="281"/>
      <c r="D17" s="281"/>
      <c r="E17" s="95"/>
      <c r="F17" s="281"/>
      <c r="G17" s="281"/>
      <c r="H17" s="282"/>
      <c r="I17" s="283"/>
      <c r="J17" s="283"/>
      <c r="K17" s="283"/>
      <c r="L17" s="283"/>
      <c r="M17" s="283"/>
      <c r="N17" s="283"/>
      <c r="O17" s="283"/>
      <c r="P17" s="283"/>
      <c r="Q17" s="283"/>
      <c r="R17" s="283"/>
      <c r="S17" s="283"/>
      <c r="T17" s="283"/>
      <c r="U17" s="284"/>
    </row>
    <row r="18" spans="2:21" ht="15.75" customHeight="1" x14ac:dyDescent="0.4">
      <c r="B18" s="280"/>
      <c r="C18" s="281"/>
      <c r="D18" s="281"/>
      <c r="E18" s="95"/>
      <c r="F18" s="281"/>
      <c r="G18" s="281"/>
      <c r="H18" s="282"/>
      <c r="I18" s="283"/>
      <c r="J18" s="283"/>
      <c r="K18" s="283"/>
      <c r="L18" s="283"/>
      <c r="M18" s="283"/>
      <c r="N18" s="283"/>
      <c r="O18" s="283"/>
      <c r="P18" s="283"/>
      <c r="Q18" s="283"/>
      <c r="R18" s="283"/>
      <c r="S18" s="283"/>
      <c r="T18" s="283"/>
      <c r="U18" s="284"/>
    </row>
    <row r="19" spans="2:21" ht="15.75" customHeight="1" x14ac:dyDescent="0.4">
      <c r="B19" s="280"/>
      <c r="C19" s="281"/>
      <c r="D19" s="281"/>
      <c r="E19" s="95"/>
      <c r="F19" s="281"/>
      <c r="G19" s="281"/>
      <c r="H19" s="282"/>
      <c r="I19" s="283"/>
      <c r="J19" s="283"/>
      <c r="K19" s="283"/>
      <c r="L19" s="283"/>
      <c r="M19" s="283"/>
      <c r="N19" s="283"/>
      <c r="O19" s="283"/>
      <c r="P19" s="283"/>
      <c r="Q19" s="283"/>
      <c r="R19" s="283"/>
      <c r="S19" s="283"/>
      <c r="T19" s="283"/>
      <c r="U19" s="284"/>
    </row>
    <row r="20" spans="2:21" ht="15.75" customHeight="1" x14ac:dyDescent="0.4">
      <c r="B20" s="280"/>
      <c r="C20" s="281"/>
      <c r="D20" s="281"/>
      <c r="E20" s="95"/>
      <c r="F20" s="281"/>
      <c r="G20" s="281"/>
      <c r="H20" s="282"/>
      <c r="I20" s="283"/>
      <c r="J20" s="283"/>
      <c r="K20" s="283"/>
      <c r="L20" s="283"/>
      <c r="M20" s="283"/>
      <c r="N20" s="283"/>
      <c r="O20" s="283"/>
      <c r="P20" s="283"/>
      <c r="Q20" s="283"/>
      <c r="R20" s="283"/>
      <c r="S20" s="283"/>
      <c r="T20" s="283"/>
      <c r="U20" s="284"/>
    </row>
    <row r="21" spans="2:21" ht="15.75" customHeight="1" x14ac:dyDescent="0.4">
      <c r="B21" s="270"/>
      <c r="C21" s="271"/>
      <c r="D21" s="271"/>
      <c r="E21" s="96"/>
      <c r="F21" s="271"/>
      <c r="G21" s="271"/>
      <c r="H21" s="272"/>
      <c r="I21" s="273"/>
      <c r="J21" s="273"/>
      <c r="K21" s="273"/>
      <c r="L21" s="273"/>
      <c r="M21" s="273"/>
      <c r="N21" s="273"/>
      <c r="O21" s="273"/>
      <c r="P21" s="273"/>
      <c r="Q21" s="273"/>
      <c r="R21" s="273"/>
      <c r="S21" s="273"/>
      <c r="T21" s="273"/>
      <c r="U21" s="274"/>
    </row>
    <row r="22" spans="2:21" ht="36" customHeight="1" thickBot="1" x14ac:dyDescent="0.45">
      <c r="B22" s="275" t="s">
        <v>125</v>
      </c>
      <c r="C22" s="276"/>
      <c r="D22" s="276"/>
      <c r="E22" s="276"/>
      <c r="F22" s="276"/>
      <c r="G22" s="276"/>
      <c r="H22" s="276"/>
      <c r="I22" s="276"/>
      <c r="J22" s="276"/>
      <c r="K22" s="276"/>
      <c r="L22" s="276"/>
      <c r="M22" s="276"/>
      <c r="N22" s="276"/>
      <c r="O22" s="276"/>
      <c r="P22" s="276"/>
      <c r="Q22" s="276"/>
      <c r="R22" s="276"/>
      <c r="S22" s="276"/>
      <c r="T22" s="276"/>
      <c r="U22" s="277"/>
    </row>
    <row r="24" spans="2:21" ht="16.899999999999999" customHeight="1" x14ac:dyDescent="0.4">
      <c r="B24" s="278" t="s">
        <v>126</v>
      </c>
      <c r="C24" s="279" t="s">
        <v>127</v>
      </c>
      <c r="D24" s="279"/>
      <c r="E24" s="279"/>
      <c r="F24" s="279"/>
      <c r="G24" s="279"/>
      <c r="H24" s="279"/>
      <c r="I24" s="279"/>
      <c r="J24" s="279"/>
      <c r="K24" s="279"/>
      <c r="L24" s="279"/>
      <c r="M24" s="279"/>
      <c r="N24" s="279"/>
      <c r="O24" s="279"/>
      <c r="P24" s="279"/>
      <c r="Q24" s="279"/>
      <c r="R24" s="279"/>
      <c r="S24" s="279"/>
      <c r="T24" s="279"/>
      <c r="U24" s="279"/>
    </row>
    <row r="25" spans="2:21" ht="16.899999999999999" customHeight="1" x14ac:dyDescent="0.4">
      <c r="B25" s="278"/>
      <c r="C25" s="279"/>
      <c r="D25" s="279"/>
      <c r="E25" s="279"/>
      <c r="F25" s="279"/>
      <c r="G25" s="279"/>
      <c r="H25" s="279"/>
      <c r="I25" s="279"/>
      <c r="J25" s="279"/>
      <c r="K25" s="279"/>
      <c r="L25" s="279"/>
      <c r="M25" s="279"/>
      <c r="N25" s="279"/>
      <c r="O25" s="279"/>
      <c r="P25" s="279"/>
      <c r="Q25" s="279"/>
      <c r="R25" s="279"/>
      <c r="S25" s="279"/>
      <c r="T25" s="279"/>
      <c r="U25" s="279"/>
    </row>
    <row r="26" spans="2:21" ht="16.899999999999999" customHeight="1" x14ac:dyDescent="0.4">
      <c r="B26" s="278"/>
      <c r="C26" s="279"/>
      <c r="D26" s="279"/>
      <c r="E26" s="279"/>
      <c r="F26" s="279"/>
      <c r="G26" s="279"/>
      <c r="H26" s="279"/>
      <c r="I26" s="279"/>
      <c r="J26" s="279"/>
      <c r="K26" s="279"/>
      <c r="L26" s="279"/>
      <c r="M26" s="279"/>
      <c r="N26" s="279"/>
      <c r="O26" s="279"/>
      <c r="P26" s="279"/>
      <c r="Q26" s="279"/>
      <c r="R26" s="279"/>
      <c r="S26" s="279"/>
      <c r="T26" s="279"/>
      <c r="U26" s="279"/>
    </row>
    <row r="27" spans="2:21" x14ac:dyDescent="0.4">
      <c r="B27" s="278"/>
      <c r="C27" s="279"/>
      <c r="D27" s="279"/>
      <c r="E27" s="279"/>
      <c r="F27" s="279"/>
      <c r="G27" s="279"/>
      <c r="H27" s="279"/>
      <c r="I27" s="279"/>
      <c r="J27" s="279"/>
      <c r="K27" s="279"/>
      <c r="L27" s="279"/>
      <c r="M27" s="279"/>
      <c r="N27" s="279"/>
      <c r="O27" s="279"/>
      <c r="P27" s="279"/>
      <c r="Q27" s="279"/>
      <c r="R27" s="279"/>
      <c r="S27" s="279"/>
      <c r="T27" s="279"/>
      <c r="U27" s="279"/>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3"/>
  <printOptions horizontalCentere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3A20A-A43B-4416-BB78-908E9445EE9B}">
  <sheetPr>
    <pageSetUpPr fitToPage="1"/>
  </sheetPr>
  <dimension ref="B1:M19"/>
  <sheetViews>
    <sheetView showGridLines="0" zoomScaleNormal="100" workbookViewId="0"/>
  </sheetViews>
  <sheetFormatPr defaultColWidth="8.125" defaultRowHeight="13.5" x14ac:dyDescent="0.4"/>
  <cols>
    <col min="1" max="2" width="8.125" style="97"/>
    <col min="3" max="3" width="11.75" style="97" customWidth="1"/>
    <col min="4" max="4" width="14.125" style="97" customWidth="1"/>
    <col min="5" max="8" width="9.625" style="97" customWidth="1"/>
    <col min="9" max="9" width="8.125" style="97"/>
    <col min="10" max="12" width="5.125" style="97" customWidth="1"/>
    <col min="13" max="16384" width="8.125" style="97"/>
  </cols>
  <sheetData>
    <row r="1" spans="2:13" x14ac:dyDescent="0.4">
      <c r="B1" s="97" t="s">
        <v>128</v>
      </c>
    </row>
    <row r="2" spans="2:13" ht="18" customHeight="1" x14ac:dyDescent="0.4">
      <c r="B2" s="97" t="s">
        <v>129</v>
      </c>
    </row>
    <row r="3" spans="2:13" ht="25.5" customHeight="1" x14ac:dyDescent="0.4">
      <c r="B3" s="326" t="s">
        <v>130</v>
      </c>
      <c r="C3" s="326"/>
      <c r="D3" s="326"/>
      <c r="E3" s="326"/>
      <c r="F3" s="326"/>
      <c r="G3" s="326"/>
      <c r="H3" s="326"/>
    </row>
    <row r="4" spans="2:13" ht="14.25" thickBot="1" x14ac:dyDescent="0.45"/>
    <row r="5" spans="2:13" ht="28.5" customHeight="1" x14ac:dyDescent="0.4">
      <c r="B5" s="98"/>
      <c r="C5" s="99"/>
      <c r="D5" s="99"/>
      <c r="E5" s="99"/>
      <c r="F5" s="99"/>
      <c r="G5" s="99"/>
      <c r="H5" s="99"/>
      <c r="I5" s="99"/>
      <c r="J5" s="99"/>
      <c r="K5" s="99"/>
      <c r="L5" s="99"/>
      <c r="M5" s="100"/>
    </row>
    <row r="6" spans="2:13" ht="22.5" customHeight="1" x14ac:dyDescent="0.4">
      <c r="B6" s="101"/>
      <c r="C6" s="102"/>
      <c r="D6" s="103"/>
      <c r="E6" s="102"/>
      <c r="F6" s="104"/>
      <c r="G6" s="319"/>
      <c r="H6" s="321"/>
      <c r="I6" s="326" t="s">
        <v>131</v>
      </c>
      <c r="J6" s="326"/>
      <c r="K6" s="326"/>
      <c r="L6" s="326"/>
      <c r="M6" s="105"/>
    </row>
    <row r="7" spans="2:13" ht="22.5" customHeight="1" x14ac:dyDescent="0.4">
      <c r="B7" s="101"/>
      <c r="C7" s="106"/>
      <c r="D7" s="107" t="s">
        <v>132</v>
      </c>
      <c r="E7" s="106" t="s">
        <v>133</v>
      </c>
      <c r="F7" s="97" t="s">
        <v>134</v>
      </c>
      <c r="G7" s="327" t="s">
        <v>135</v>
      </c>
      <c r="H7" s="328"/>
      <c r="L7" s="108"/>
      <c r="M7" s="105"/>
    </row>
    <row r="8" spans="2:13" ht="22.5" customHeight="1" x14ac:dyDescent="0.4">
      <c r="B8" s="101"/>
      <c r="C8" s="106"/>
      <c r="D8" s="107" t="s">
        <v>136</v>
      </c>
      <c r="E8" s="106" t="s">
        <v>137</v>
      </c>
      <c r="F8" s="97" t="s">
        <v>137</v>
      </c>
      <c r="G8" s="327" t="s">
        <v>138</v>
      </c>
      <c r="H8" s="328"/>
      <c r="L8" s="109"/>
      <c r="M8" s="105"/>
    </row>
    <row r="9" spans="2:13" ht="22.5" customHeight="1" x14ac:dyDescent="0.4">
      <c r="B9" s="101"/>
      <c r="C9" s="106"/>
      <c r="D9" s="110"/>
      <c r="E9" s="111"/>
      <c r="F9" s="112"/>
      <c r="G9" s="317"/>
      <c r="H9" s="318"/>
      <c r="K9" s="97" t="s">
        <v>139</v>
      </c>
      <c r="M9" s="105"/>
    </row>
    <row r="10" spans="2:13" ht="22.5" customHeight="1" x14ac:dyDescent="0.4">
      <c r="B10" s="101"/>
      <c r="C10" s="107"/>
      <c r="D10" s="109"/>
      <c r="L10" s="109"/>
      <c r="M10" s="105"/>
    </row>
    <row r="11" spans="2:13" ht="22.5" customHeight="1" x14ac:dyDescent="0.4">
      <c r="B11" s="101"/>
      <c r="C11" s="107" t="s">
        <v>140</v>
      </c>
      <c r="D11" s="109"/>
      <c r="L11" s="113"/>
      <c r="M11" s="105"/>
    </row>
    <row r="12" spans="2:13" ht="22.5" customHeight="1" x14ac:dyDescent="0.4">
      <c r="B12" s="101"/>
      <c r="C12" s="107" t="s">
        <v>141</v>
      </c>
      <c r="D12" s="109"/>
      <c r="E12" s="103"/>
      <c r="F12" s="104"/>
      <c r="G12" s="108"/>
      <c r="H12" s="102"/>
      <c r="J12" s="319"/>
      <c r="K12" s="320"/>
      <c r="L12" s="321"/>
      <c r="M12" s="105"/>
    </row>
    <row r="13" spans="2:13" ht="22.5" customHeight="1" x14ac:dyDescent="0.4">
      <c r="B13" s="101"/>
      <c r="C13" s="107"/>
      <c r="D13" s="109"/>
      <c r="E13" s="107"/>
      <c r="F13" s="97" t="s">
        <v>142</v>
      </c>
      <c r="G13" s="109"/>
      <c r="H13" s="106" t="s">
        <v>143</v>
      </c>
      <c r="J13" s="322" t="s">
        <v>144</v>
      </c>
      <c r="K13" s="323"/>
      <c r="L13" s="324"/>
      <c r="M13" s="105"/>
    </row>
    <row r="14" spans="2:13" ht="22.5" customHeight="1" x14ac:dyDescent="0.4">
      <c r="B14" s="101"/>
      <c r="C14" s="107"/>
      <c r="D14" s="109"/>
      <c r="E14" s="107"/>
      <c r="G14" s="109"/>
      <c r="H14" s="106" t="s">
        <v>137</v>
      </c>
      <c r="J14" s="322"/>
      <c r="K14" s="323"/>
      <c r="L14" s="324"/>
      <c r="M14" s="105"/>
    </row>
    <row r="15" spans="2:13" ht="22.5" customHeight="1" x14ac:dyDescent="0.4">
      <c r="B15" s="101"/>
      <c r="C15" s="110"/>
      <c r="D15" s="113"/>
      <c r="E15" s="110"/>
      <c r="F15" s="112"/>
      <c r="G15" s="113"/>
      <c r="H15" s="111"/>
      <c r="I15" s="111"/>
      <c r="J15" s="317"/>
      <c r="K15" s="325"/>
      <c r="L15" s="318"/>
      <c r="M15" s="105"/>
    </row>
    <row r="16" spans="2:13" ht="71.25" customHeight="1" thickBot="1" x14ac:dyDescent="0.45">
      <c r="B16" s="114"/>
      <c r="C16" s="115"/>
      <c r="D16" s="115"/>
      <c r="E16" s="115"/>
      <c r="F16" s="115"/>
      <c r="G16" s="115"/>
      <c r="H16" s="115"/>
      <c r="I16" s="115"/>
      <c r="J16" s="115"/>
      <c r="K16" s="115"/>
      <c r="L16" s="115"/>
      <c r="M16" s="116"/>
    </row>
    <row r="17" spans="2:3" ht="22.5" customHeight="1" x14ac:dyDescent="0.4">
      <c r="B17" s="117" t="s">
        <v>145</v>
      </c>
      <c r="C17" s="97" t="s">
        <v>146</v>
      </c>
    </row>
    <row r="18" spans="2:3" ht="22.5" customHeight="1" x14ac:dyDescent="0.4">
      <c r="B18" s="97">
        <v>2</v>
      </c>
      <c r="C18" s="97" t="s">
        <v>147</v>
      </c>
    </row>
    <row r="19" spans="2:3" ht="22.5" customHeight="1" x14ac:dyDescent="0.4">
      <c r="B19" s="97">
        <v>3</v>
      </c>
      <c r="C19" s="97" t="s">
        <v>148</v>
      </c>
    </row>
  </sheetData>
  <mergeCells count="11">
    <mergeCell ref="G8:H8"/>
    <mergeCell ref="B3:D3"/>
    <mergeCell ref="E3:H3"/>
    <mergeCell ref="G6:H6"/>
    <mergeCell ref="I6:L6"/>
    <mergeCell ref="G7:H7"/>
    <mergeCell ref="G9:H9"/>
    <mergeCell ref="J12:L12"/>
    <mergeCell ref="J13:L13"/>
    <mergeCell ref="J14:L14"/>
    <mergeCell ref="J15:L15"/>
  </mergeCells>
  <phoneticPr fontId="3"/>
  <printOptions verticalCentered="1"/>
  <pageMargins left="0.70866141732283472" right="0.70866141732283472" top="0.74803149606299213" bottom="0.74803149606299213" header="0.31496062992125984" footer="0.31496062992125984"/>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3C0B0-E96F-4723-8F56-8CF968382B8B}">
  <sheetPr>
    <pageSetUpPr fitToPage="1"/>
  </sheetPr>
  <dimension ref="A1:T24"/>
  <sheetViews>
    <sheetView zoomScaleNormal="100" workbookViewId="0">
      <selection sqref="A1:T1"/>
    </sheetView>
  </sheetViews>
  <sheetFormatPr defaultColWidth="7.875" defaultRowHeight="12" x14ac:dyDescent="0.4"/>
  <cols>
    <col min="1" max="20" width="5.25" style="118" customWidth="1"/>
    <col min="21" max="16384" width="7.875" style="118"/>
  </cols>
  <sheetData>
    <row r="1" spans="1:20" ht="17.649999999999999" customHeight="1" x14ac:dyDescent="0.4">
      <c r="A1" s="343" t="s">
        <v>149</v>
      </c>
      <c r="B1" s="343"/>
      <c r="C1" s="343"/>
      <c r="D1" s="343"/>
      <c r="E1" s="343"/>
      <c r="F1" s="343"/>
      <c r="G1" s="343"/>
      <c r="H1" s="343"/>
      <c r="I1" s="343"/>
      <c r="J1" s="343"/>
      <c r="K1" s="343"/>
      <c r="L1" s="343"/>
      <c r="M1" s="343"/>
      <c r="N1" s="343"/>
      <c r="O1" s="343"/>
      <c r="P1" s="343"/>
      <c r="Q1" s="343"/>
      <c r="R1" s="343"/>
      <c r="S1" s="343"/>
      <c r="T1" s="343"/>
    </row>
    <row r="2" spans="1:20" ht="19.149999999999999" customHeight="1" x14ac:dyDescent="0.4">
      <c r="A2" s="344" t="s">
        <v>150</v>
      </c>
      <c r="B2" s="344"/>
      <c r="C2" s="344"/>
      <c r="D2" s="344"/>
      <c r="E2" s="344"/>
      <c r="F2" s="344"/>
      <c r="G2" s="344"/>
      <c r="H2" s="344"/>
      <c r="I2" s="344"/>
      <c r="J2" s="344"/>
      <c r="K2" s="344"/>
      <c r="L2" s="344"/>
      <c r="M2" s="344"/>
      <c r="N2" s="344"/>
      <c r="O2" s="344"/>
      <c r="P2" s="344"/>
      <c r="Q2" s="344"/>
      <c r="R2" s="344"/>
      <c r="S2" s="344"/>
      <c r="T2" s="344"/>
    </row>
    <row r="3" spans="1:20" ht="16.899999999999999" customHeight="1" x14ac:dyDescent="0.4">
      <c r="A3" s="119"/>
      <c r="B3" s="119"/>
      <c r="C3" s="119"/>
      <c r="D3" s="119"/>
      <c r="E3" s="119"/>
      <c r="F3" s="119"/>
      <c r="G3" s="119"/>
      <c r="H3" s="119"/>
      <c r="I3" s="119"/>
      <c r="J3" s="120" t="s">
        <v>151</v>
      </c>
      <c r="K3" s="345"/>
      <c r="L3" s="345"/>
      <c r="M3" s="345"/>
      <c r="N3" s="345"/>
      <c r="O3" s="345"/>
      <c r="P3" s="345"/>
      <c r="Q3" s="345"/>
      <c r="R3" s="345"/>
      <c r="S3" s="345"/>
      <c r="T3" s="119" t="s">
        <v>152</v>
      </c>
    </row>
    <row r="4" spans="1:20" ht="16.899999999999999" customHeight="1" x14ac:dyDescent="0.4">
      <c r="A4" s="119"/>
      <c r="B4" s="119"/>
      <c r="C4" s="119"/>
      <c r="D4" s="119"/>
      <c r="E4" s="119"/>
      <c r="F4" s="119"/>
      <c r="G4" s="119"/>
      <c r="H4" s="119"/>
      <c r="I4" s="119"/>
      <c r="J4" s="120" t="s">
        <v>153</v>
      </c>
      <c r="K4" s="345"/>
      <c r="L4" s="345"/>
      <c r="M4" s="345"/>
      <c r="N4" s="345"/>
      <c r="O4" s="345"/>
      <c r="P4" s="345"/>
      <c r="Q4" s="345"/>
      <c r="R4" s="345"/>
      <c r="S4" s="345"/>
      <c r="T4" s="119" t="s">
        <v>152</v>
      </c>
    </row>
    <row r="5" spans="1:20" ht="16.899999999999999" customHeight="1" thickBot="1" x14ac:dyDescent="0.45">
      <c r="A5" s="119"/>
      <c r="B5" s="119"/>
      <c r="C5" s="119"/>
      <c r="D5" s="119"/>
      <c r="E5" s="119"/>
      <c r="F5" s="119"/>
      <c r="G5" s="119"/>
      <c r="H5" s="119"/>
      <c r="I5" s="119"/>
      <c r="J5" s="119"/>
      <c r="K5" s="119"/>
      <c r="L5" s="119"/>
      <c r="M5" s="119"/>
      <c r="N5" s="119"/>
      <c r="O5" s="119"/>
      <c r="P5" s="119"/>
      <c r="Q5" s="119"/>
      <c r="R5" s="119"/>
      <c r="S5" s="119"/>
      <c r="T5" s="119"/>
    </row>
    <row r="6" spans="1:20" ht="33.75" customHeight="1" x14ac:dyDescent="0.4">
      <c r="A6" s="346" t="s">
        <v>154</v>
      </c>
      <c r="B6" s="347"/>
      <c r="C6" s="348" t="s">
        <v>155</v>
      </c>
      <c r="D6" s="348"/>
      <c r="E6" s="348"/>
      <c r="F6" s="348"/>
      <c r="G6" s="348"/>
      <c r="H6" s="348"/>
      <c r="I6" s="348" t="s">
        <v>156</v>
      </c>
      <c r="J6" s="348"/>
      <c r="K6" s="348"/>
      <c r="L6" s="348"/>
      <c r="M6" s="348"/>
      <c r="N6" s="348"/>
      <c r="O6" s="348"/>
      <c r="P6" s="348"/>
      <c r="Q6" s="348"/>
      <c r="R6" s="348"/>
      <c r="S6" s="348"/>
      <c r="T6" s="349"/>
    </row>
    <row r="7" spans="1:20" s="119" customFormat="1" ht="24.75" customHeight="1" x14ac:dyDescent="0.4">
      <c r="A7" s="331"/>
      <c r="B7" s="332"/>
      <c r="C7" s="333" t="s">
        <v>157</v>
      </c>
      <c r="D7" s="334"/>
      <c r="E7" s="334"/>
      <c r="F7" s="334"/>
      <c r="G7" s="334"/>
      <c r="H7" s="335"/>
      <c r="I7" s="333"/>
      <c r="J7" s="334"/>
      <c r="K7" s="334"/>
      <c r="L7" s="334"/>
      <c r="M7" s="334"/>
      <c r="N7" s="334"/>
      <c r="O7" s="334"/>
      <c r="P7" s="334"/>
      <c r="Q7" s="334"/>
      <c r="R7" s="334"/>
      <c r="S7" s="334"/>
      <c r="T7" s="336"/>
    </row>
    <row r="8" spans="1:20" s="119" customFormat="1" ht="24.75" customHeight="1" x14ac:dyDescent="0.4">
      <c r="A8" s="331"/>
      <c r="B8" s="332"/>
      <c r="C8" s="333"/>
      <c r="D8" s="334"/>
      <c r="E8" s="334"/>
      <c r="F8" s="334"/>
      <c r="G8" s="334"/>
      <c r="H8" s="335"/>
      <c r="I8" s="333"/>
      <c r="J8" s="334"/>
      <c r="K8" s="334"/>
      <c r="L8" s="334"/>
      <c r="M8" s="334"/>
      <c r="N8" s="334"/>
      <c r="O8" s="334"/>
      <c r="P8" s="334"/>
      <c r="Q8" s="334"/>
      <c r="R8" s="334"/>
      <c r="S8" s="334"/>
      <c r="T8" s="336"/>
    </row>
    <row r="9" spans="1:20" s="119" customFormat="1" ht="24.75" customHeight="1" x14ac:dyDescent="0.4">
      <c r="A9" s="331"/>
      <c r="B9" s="332"/>
      <c r="C9" s="333"/>
      <c r="D9" s="334"/>
      <c r="E9" s="334"/>
      <c r="F9" s="334"/>
      <c r="G9" s="334"/>
      <c r="H9" s="335"/>
      <c r="I9" s="333"/>
      <c r="J9" s="334"/>
      <c r="K9" s="334"/>
      <c r="L9" s="334"/>
      <c r="M9" s="334"/>
      <c r="N9" s="334"/>
      <c r="O9" s="334"/>
      <c r="P9" s="334"/>
      <c r="Q9" s="334"/>
      <c r="R9" s="334"/>
      <c r="S9" s="334"/>
      <c r="T9" s="336"/>
    </row>
    <row r="10" spans="1:20" s="119" customFormat="1" ht="24.75" customHeight="1" x14ac:dyDescent="0.4">
      <c r="A10" s="331"/>
      <c r="B10" s="332"/>
      <c r="C10" s="333"/>
      <c r="D10" s="334"/>
      <c r="E10" s="334"/>
      <c r="F10" s="334"/>
      <c r="G10" s="334"/>
      <c r="H10" s="335"/>
      <c r="I10" s="333"/>
      <c r="J10" s="334"/>
      <c r="K10" s="334"/>
      <c r="L10" s="334"/>
      <c r="M10" s="334"/>
      <c r="N10" s="334"/>
      <c r="O10" s="334"/>
      <c r="P10" s="334"/>
      <c r="Q10" s="334"/>
      <c r="R10" s="334"/>
      <c r="S10" s="334"/>
      <c r="T10" s="336"/>
    </row>
    <row r="11" spans="1:20" s="119" customFormat="1" ht="24.75" customHeight="1" x14ac:dyDescent="0.4">
      <c r="A11" s="331"/>
      <c r="B11" s="332"/>
      <c r="C11" s="333"/>
      <c r="D11" s="334"/>
      <c r="E11" s="334"/>
      <c r="F11" s="334"/>
      <c r="G11" s="334"/>
      <c r="H11" s="335"/>
      <c r="I11" s="333"/>
      <c r="J11" s="334"/>
      <c r="K11" s="334"/>
      <c r="L11" s="334"/>
      <c r="M11" s="334"/>
      <c r="N11" s="334"/>
      <c r="O11" s="334"/>
      <c r="P11" s="334"/>
      <c r="Q11" s="334"/>
      <c r="R11" s="334"/>
      <c r="S11" s="334"/>
      <c r="T11" s="336"/>
    </row>
    <row r="12" spans="1:20" s="119" customFormat="1" ht="24.75" customHeight="1" x14ac:dyDescent="0.4">
      <c r="A12" s="331"/>
      <c r="B12" s="332"/>
      <c r="C12" s="333"/>
      <c r="D12" s="334"/>
      <c r="E12" s="334"/>
      <c r="F12" s="334"/>
      <c r="G12" s="334"/>
      <c r="H12" s="335"/>
      <c r="I12" s="333"/>
      <c r="J12" s="334"/>
      <c r="K12" s="334"/>
      <c r="L12" s="334"/>
      <c r="M12" s="334"/>
      <c r="N12" s="334"/>
      <c r="O12" s="334"/>
      <c r="P12" s="334"/>
      <c r="Q12" s="334"/>
      <c r="R12" s="334"/>
      <c r="S12" s="334"/>
      <c r="T12" s="336"/>
    </row>
    <row r="13" spans="1:20" s="119" customFormat="1" ht="24.75" customHeight="1" x14ac:dyDescent="0.4">
      <c r="A13" s="331"/>
      <c r="B13" s="332"/>
      <c r="C13" s="333"/>
      <c r="D13" s="334"/>
      <c r="E13" s="334"/>
      <c r="F13" s="334"/>
      <c r="G13" s="334"/>
      <c r="H13" s="335"/>
      <c r="I13" s="333"/>
      <c r="J13" s="334"/>
      <c r="K13" s="334"/>
      <c r="L13" s="334"/>
      <c r="M13" s="334"/>
      <c r="N13" s="334"/>
      <c r="O13" s="334"/>
      <c r="P13" s="334"/>
      <c r="Q13" s="334"/>
      <c r="R13" s="334"/>
      <c r="S13" s="334"/>
      <c r="T13" s="336"/>
    </row>
    <row r="14" spans="1:20" s="119" customFormat="1" ht="24.75" customHeight="1" x14ac:dyDescent="0.4">
      <c r="A14" s="331"/>
      <c r="B14" s="332"/>
      <c r="C14" s="333"/>
      <c r="D14" s="334"/>
      <c r="E14" s="334"/>
      <c r="F14" s="334"/>
      <c r="G14" s="334"/>
      <c r="H14" s="335"/>
      <c r="I14" s="333"/>
      <c r="J14" s="334"/>
      <c r="K14" s="334"/>
      <c r="L14" s="334"/>
      <c r="M14" s="334"/>
      <c r="N14" s="334"/>
      <c r="O14" s="334"/>
      <c r="P14" s="334"/>
      <c r="Q14" s="334"/>
      <c r="R14" s="334"/>
      <c r="S14" s="334"/>
      <c r="T14" s="336"/>
    </row>
    <row r="15" spans="1:20" s="119" customFormat="1" ht="24.75" customHeight="1" x14ac:dyDescent="0.4">
      <c r="A15" s="331"/>
      <c r="B15" s="332"/>
      <c r="C15" s="333"/>
      <c r="D15" s="334"/>
      <c r="E15" s="334"/>
      <c r="F15" s="334"/>
      <c r="G15" s="334"/>
      <c r="H15" s="335"/>
      <c r="I15" s="333"/>
      <c r="J15" s="334"/>
      <c r="K15" s="334"/>
      <c r="L15" s="334"/>
      <c r="M15" s="334"/>
      <c r="N15" s="334"/>
      <c r="O15" s="334"/>
      <c r="P15" s="334"/>
      <c r="Q15" s="334"/>
      <c r="R15" s="334"/>
      <c r="S15" s="334"/>
      <c r="T15" s="336"/>
    </row>
    <row r="16" spans="1:20" s="119" customFormat="1" ht="24.75" customHeight="1" x14ac:dyDescent="0.4">
      <c r="A16" s="331"/>
      <c r="B16" s="332"/>
      <c r="C16" s="333"/>
      <c r="D16" s="334"/>
      <c r="E16" s="334"/>
      <c r="F16" s="334"/>
      <c r="G16" s="334"/>
      <c r="H16" s="335"/>
      <c r="I16" s="333"/>
      <c r="J16" s="334"/>
      <c r="K16" s="334"/>
      <c r="L16" s="334"/>
      <c r="M16" s="334"/>
      <c r="N16" s="334"/>
      <c r="O16" s="334"/>
      <c r="P16" s="334"/>
      <c r="Q16" s="334"/>
      <c r="R16" s="334"/>
      <c r="S16" s="334"/>
      <c r="T16" s="336"/>
    </row>
    <row r="17" spans="1:20" s="119" customFormat="1" ht="24.75" customHeight="1" x14ac:dyDescent="0.4">
      <c r="A17" s="331"/>
      <c r="B17" s="332"/>
      <c r="C17" s="333"/>
      <c r="D17" s="334"/>
      <c r="E17" s="334"/>
      <c r="F17" s="334"/>
      <c r="G17" s="334"/>
      <c r="H17" s="335"/>
      <c r="I17" s="333"/>
      <c r="J17" s="334"/>
      <c r="K17" s="334"/>
      <c r="L17" s="334"/>
      <c r="M17" s="334"/>
      <c r="N17" s="334"/>
      <c r="O17" s="334"/>
      <c r="P17" s="334"/>
      <c r="Q17" s="334"/>
      <c r="R17" s="334"/>
      <c r="S17" s="334"/>
      <c r="T17" s="336"/>
    </row>
    <row r="18" spans="1:20" s="119" customFormat="1" ht="24.75" customHeight="1" thickBot="1" x14ac:dyDescent="0.45">
      <c r="A18" s="337"/>
      <c r="B18" s="338"/>
      <c r="C18" s="339"/>
      <c r="D18" s="340"/>
      <c r="E18" s="340"/>
      <c r="F18" s="340"/>
      <c r="G18" s="340"/>
      <c r="H18" s="341"/>
      <c r="I18" s="339"/>
      <c r="J18" s="340"/>
      <c r="K18" s="340"/>
      <c r="L18" s="340"/>
      <c r="M18" s="340"/>
      <c r="N18" s="340"/>
      <c r="O18" s="340"/>
      <c r="P18" s="340"/>
      <c r="Q18" s="340"/>
      <c r="R18" s="340"/>
      <c r="S18" s="340"/>
      <c r="T18" s="342"/>
    </row>
    <row r="19" spans="1:20" ht="16.5" customHeight="1" x14ac:dyDescent="0.4">
      <c r="A19" s="119"/>
      <c r="B19" s="119"/>
      <c r="C19" s="119"/>
      <c r="D19" s="119"/>
      <c r="E19" s="119"/>
      <c r="F19" s="119"/>
      <c r="G19" s="119"/>
      <c r="H19" s="119"/>
      <c r="I19" s="119"/>
      <c r="J19" s="119"/>
      <c r="K19" s="119"/>
      <c r="L19" s="119"/>
      <c r="M19" s="119"/>
      <c r="N19" s="119"/>
      <c r="O19" s="119"/>
      <c r="P19" s="119"/>
      <c r="Q19" s="119"/>
      <c r="R19" s="119"/>
      <c r="S19" s="119"/>
      <c r="T19" s="119"/>
    </row>
    <row r="21" spans="1:20" ht="12.75" customHeight="1" x14ac:dyDescent="0.4">
      <c r="A21" s="329" t="s">
        <v>126</v>
      </c>
      <c r="B21" s="329"/>
      <c r="C21" s="330" t="s">
        <v>158</v>
      </c>
      <c r="D21" s="330"/>
      <c r="E21" s="330"/>
      <c r="F21" s="330"/>
      <c r="G21" s="330"/>
      <c r="H21" s="330"/>
      <c r="I21" s="330"/>
      <c r="J21" s="330"/>
      <c r="K21" s="330"/>
      <c r="L21" s="330"/>
      <c r="M21" s="330"/>
      <c r="N21" s="330"/>
      <c r="O21" s="330"/>
      <c r="P21" s="330"/>
      <c r="Q21" s="330"/>
      <c r="R21" s="330"/>
      <c r="S21" s="330"/>
      <c r="T21" s="330"/>
    </row>
    <row r="22" spans="1:20" x14ac:dyDescent="0.4">
      <c r="C22" s="330"/>
      <c r="D22" s="330"/>
      <c r="E22" s="330"/>
      <c r="F22" s="330"/>
      <c r="G22" s="330"/>
      <c r="H22" s="330"/>
      <c r="I22" s="330"/>
      <c r="J22" s="330"/>
      <c r="K22" s="330"/>
      <c r="L22" s="330"/>
      <c r="M22" s="330"/>
      <c r="N22" s="330"/>
      <c r="O22" s="330"/>
      <c r="P22" s="330"/>
      <c r="Q22" s="330"/>
      <c r="R22" s="330"/>
      <c r="S22" s="330"/>
      <c r="T22" s="330"/>
    </row>
    <row r="23" spans="1:20" x14ac:dyDescent="0.4">
      <c r="C23" s="330"/>
      <c r="D23" s="330"/>
      <c r="E23" s="330"/>
      <c r="F23" s="330"/>
      <c r="G23" s="330"/>
      <c r="H23" s="330"/>
      <c r="I23" s="330"/>
      <c r="J23" s="330"/>
      <c r="K23" s="330"/>
      <c r="L23" s="330"/>
      <c r="M23" s="330"/>
      <c r="N23" s="330"/>
      <c r="O23" s="330"/>
      <c r="P23" s="330"/>
      <c r="Q23" s="330"/>
      <c r="R23" s="330"/>
      <c r="S23" s="330"/>
      <c r="T23" s="330"/>
    </row>
    <row r="24" spans="1:20" ht="47.25" customHeight="1" x14ac:dyDescent="0.4">
      <c r="C24" s="330"/>
      <c r="D24" s="330"/>
      <c r="E24" s="330"/>
      <c r="F24" s="330"/>
      <c r="G24" s="330"/>
      <c r="H24" s="330"/>
      <c r="I24" s="330"/>
      <c r="J24" s="330"/>
      <c r="K24" s="330"/>
      <c r="L24" s="330"/>
      <c r="M24" s="330"/>
      <c r="N24" s="330"/>
      <c r="O24" s="330"/>
      <c r="P24" s="330"/>
      <c r="Q24" s="330"/>
      <c r="R24" s="330"/>
      <c r="S24" s="330"/>
      <c r="T24" s="330"/>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3"/>
  <printOptions horizontalCentered="1"/>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1CAB4-DC50-485F-8556-25AF20B28A34}">
  <sheetPr>
    <pageSetUpPr fitToPage="1"/>
  </sheetPr>
  <dimension ref="B1:C16"/>
  <sheetViews>
    <sheetView zoomScaleNormal="100" zoomScaleSheetLayoutView="80" workbookViewId="0"/>
  </sheetViews>
  <sheetFormatPr defaultColWidth="7.875" defaultRowHeight="12" x14ac:dyDescent="0.4"/>
  <cols>
    <col min="1" max="1" width="0.75" style="118" customWidth="1"/>
    <col min="2" max="2" width="27.75" style="118" customWidth="1"/>
    <col min="3" max="3" width="63.75" style="118" customWidth="1"/>
    <col min="4" max="4" width="0.75" style="118" customWidth="1"/>
    <col min="5" max="16384" width="7.875" style="118"/>
  </cols>
  <sheetData>
    <row r="1" spans="2:3" ht="16.899999999999999" customHeight="1" x14ac:dyDescent="0.4">
      <c r="B1" s="121" t="s">
        <v>159</v>
      </c>
    </row>
    <row r="2" spans="2:3" ht="32.450000000000003" customHeight="1" thickBot="1" x14ac:dyDescent="0.45">
      <c r="B2" s="356" t="s">
        <v>160</v>
      </c>
      <c r="C2" s="356"/>
    </row>
    <row r="3" spans="2:3" s="92" customFormat="1" ht="25.15" customHeight="1" x14ac:dyDescent="0.4">
      <c r="B3" s="122" t="s">
        <v>161</v>
      </c>
      <c r="C3" s="123"/>
    </row>
    <row r="4" spans="2:3" s="92" customFormat="1" ht="22.9" customHeight="1" thickBot="1" x14ac:dyDescent="0.45">
      <c r="B4" s="124" t="s">
        <v>162</v>
      </c>
      <c r="C4" s="125"/>
    </row>
    <row r="5" spans="2:3" s="92" customFormat="1" ht="22.9" customHeight="1" thickBot="1" x14ac:dyDescent="0.45">
      <c r="B5" s="126"/>
      <c r="C5" s="127"/>
    </row>
    <row r="6" spans="2:3" s="92" customFormat="1" ht="33.75" customHeight="1" x14ac:dyDescent="0.4">
      <c r="B6" s="357" t="s">
        <v>163</v>
      </c>
      <c r="C6" s="358"/>
    </row>
    <row r="7" spans="2:3" s="92" customFormat="1" ht="24.95" customHeight="1" x14ac:dyDescent="0.4">
      <c r="B7" s="359" t="s">
        <v>164</v>
      </c>
      <c r="C7" s="360"/>
    </row>
    <row r="8" spans="2:3" s="92" customFormat="1" ht="99.95" customHeight="1" x14ac:dyDescent="0.4">
      <c r="B8" s="352"/>
      <c r="C8" s="353"/>
    </row>
    <row r="9" spans="2:3" s="92" customFormat="1" ht="24.95" customHeight="1" x14ac:dyDescent="0.4">
      <c r="B9" s="350" t="s">
        <v>165</v>
      </c>
      <c r="C9" s="351"/>
    </row>
    <row r="10" spans="2:3" ht="99.95" customHeight="1" x14ac:dyDescent="0.4">
      <c r="B10" s="352"/>
      <c r="C10" s="353"/>
    </row>
    <row r="11" spans="2:3" ht="24.95" customHeight="1" x14ac:dyDescent="0.4">
      <c r="B11" s="350" t="s">
        <v>166</v>
      </c>
      <c r="C11" s="351"/>
    </row>
    <row r="12" spans="2:3" ht="99.95" customHeight="1" x14ac:dyDescent="0.4">
      <c r="B12" s="352"/>
      <c r="C12" s="353"/>
    </row>
    <row r="13" spans="2:3" ht="24.95" customHeight="1" x14ac:dyDescent="0.4">
      <c r="B13" s="350" t="s">
        <v>167</v>
      </c>
      <c r="C13" s="351"/>
    </row>
    <row r="14" spans="2:3" ht="99.95" customHeight="1" thickBot="1" x14ac:dyDescent="0.45">
      <c r="B14" s="354"/>
      <c r="C14" s="355"/>
    </row>
    <row r="15" spans="2:3" ht="13.5" x14ac:dyDescent="0.4">
      <c r="B15" s="128"/>
      <c r="C15" s="128"/>
    </row>
    <row r="16" spans="2:3" ht="12.75" x14ac:dyDescent="0.4">
      <c r="B16" s="121" t="s">
        <v>168</v>
      </c>
    </row>
  </sheetData>
  <mergeCells count="10">
    <mergeCell ref="B11:C11"/>
    <mergeCell ref="B12:C12"/>
    <mergeCell ref="B13:C13"/>
    <mergeCell ref="B14:C14"/>
    <mergeCell ref="B2:C2"/>
    <mergeCell ref="B6:C6"/>
    <mergeCell ref="B7:C7"/>
    <mergeCell ref="B8:C8"/>
    <mergeCell ref="B9:C9"/>
    <mergeCell ref="B10:C10"/>
  </mergeCells>
  <phoneticPr fontId="3"/>
  <printOptions horizontalCentered="1"/>
  <pageMargins left="0.70866141732283472" right="0.70866141732283472"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1BFE6-1EBF-4DB3-B773-56BD60F7216B}">
  <sheetPr>
    <pageSetUpPr fitToPage="1"/>
  </sheetPr>
  <dimension ref="A1:L24"/>
  <sheetViews>
    <sheetView zoomScale="130" zoomScaleNormal="130" zoomScaleSheetLayoutView="130" workbookViewId="0">
      <selection sqref="A1:L1"/>
    </sheetView>
  </sheetViews>
  <sheetFormatPr defaultColWidth="7.875" defaultRowHeight="12.75" x14ac:dyDescent="0.4"/>
  <cols>
    <col min="1" max="1" width="5.75" style="129" customWidth="1"/>
    <col min="2" max="3" width="13.25" style="129" customWidth="1"/>
    <col min="4" max="5" width="11.5" style="129" customWidth="1"/>
    <col min="6" max="6" width="16" style="129" customWidth="1"/>
    <col min="7" max="12" width="4.75" style="129" customWidth="1"/>
    <col min="13" max="16384" width="7.875" style="129"/>
  </cols>
  <sheetData>
    <row r="1" spans="1:12" x14ac:dyDescent="0.4">
      <c r="A1" s="365" t="s">
        <v>169</v>
      </c>
      <c r="B1" s="365"/>
      <c r="C1" s="365"/>
      <c r="D1" s="365"/>
      <c r="E1" s="365"/>
      <c r="F1" s="365"/>
      <c r="G1" s="365"/>
      <c r="H1" s="365"/>
      <c r="I1" s="365"/>
      <c r="J1" s="365"/>
      <c r="K1" s="365"/>
      <c r="L1" s="365"/>
    </row>
    <row r="3" spans="1:12" ht="16.899999999999999" customHeight="1" x14ac:dyDescent="0.4">
      <c r="A3" s="356" t="s">
        <v>170</v>
      </c>
      <c r="B3" s="356"/>
      <c r="C3" s="356"/>
      <c r="D3" s="356"/>
      <c r="E3" s="356"/>
      <c r="F3" s="356"/>
      <c r="G3" s="356"/>
      <c r="H3" s="356"/>
      <c r="I3" s="356"/>
      <c r="J3" s="356"/>
      <c r="K3" s="356"/>
      <c r="L3" s="356"/>
    </row>
    <row r="4" spans="1:12" ht="16.899999999999999" customHeight="1" x14ac:dyDescent="0.4">
      <c r="A4" s="130"/>
      <c r="B4" s="130"/>
      <c r="C4" s="130"/>
      <c r="D4" s="130"/>
      <c r="E4" s="130"/>
      <c r="F4" s="130"/>
      <c r="G4" s="130"/>
      <c r="H4" s="130"/>
      <c r="I4" s="130"/>
      <c r="J4" s="130"/>
      <c r="K4" s="130"/>
      <c r="L4" s="130"/>
    </row>
    <row r="5" spans="1:12" ht="24" customHeight="1" x14ac:dyDescent="0.4">
      <c r="A5" s="131"/>
      <c r="B5" s="131"/>
      <c r="C5" s="131"/>
      <c r="D5" s="131"/>
      <c r="E5" s="131"/>
      <c r="F5" s="131"/>
      <c r="G5" s="132"/>
      <c r="H5" s="133" t="s">
        <v>116</v>
      </c>
      <c r="I5" s="133"/>
      <c r="J5" s="133" t="s">
        <v>171</v>
      </c>
      <c r="K5" s="133"/>
      <c r="L5" s="133" t="s">
        <v>118</v>
      </c>
    </row>
    <row r="6" spans="1:12" ht="16.899999999999999" customHeight="1" x14ac:dyDescent="0.4">
      <c r="A6" s="366" t="s">
        <v>172</v>
      </c>
      <c r="B6" s="366"/>
      <c r="C6" s="131" t="s">
        <v>173</v>
      </c>
      <c r="D6" s="131"/>
      <c r="E6" s="131"/>
      <c r="F6" s="131"/>
      <c r="G6" s="131"/>
      <c r="H6" s="131"/>
      <c r="I6" s="131"/>
      <c r="J6" s="131"/>
      <c r="K6" s="131"/>
      <c r="L6" s="131"/>
    </row>
    <row r="7" spans="1:12" ht="16.899999999999999" customHeight="1" x14ac:dyDescent="0.4">
      <c r="A7" s="134"/>
      <c r="B7" s="134"/>
      <c r="C7" s="134"/>
      <c r="D7" s="134"/>
      <c r="E7" s="134"/>
      <c r="F7" s="134"/>
      <c r="G7" s="134"/>
      <c r="H7" s="134"/>
      <c r="I7" s="134"/>
      <c r="J7" s="134"/>
      <c r="K7" s="134"/>
      <c r="L7" s="134"/>
    </row>
    <row r="8" spans="1:12" s="136" customFormat="1" ht="21" customHeight="1" x14ac:dyDescent="0.15">
      <c r="A8" s="367" t="s">
        <v>174</v>
      </c>
      <c r="B8" s="367"/>
      <c r="C8" s="367"/>
      <c r="D8" s="135" t="s">
        <v>175</v>
      </c>
      <c r="E8" s="368"/>
      <c r="F8" s="368"/>
      <c r="G8" s="368"/>
      <c r="H8" s="368"/>
      <c r="I8" s="368"/>
      <c r="J8" s="368"/>
      <c r="K8" s="368"/>
      <c r="L8" s="368"/>
    </row>
    <row r="9" spans="1:12" ht="21" customHeight="1" x14ac:dyDescent="0.15">
      <c r="A9" s="137"/>
      <c r="B9" s="137"/>
      <c r="C9" s="137"/>
      <c r="D9" s="138"/>
      <c r="E9" s="369"/>
      <c r="F9" s="369"/>
      <c r="G9" s="369"/>
      <c r="H9" s="369"/>
      <c r="I9" s="369"/>
      <c r="J9" s="369"/>
      <c r="K9" s="369"/>
      <c r="L9" s="369"/>
    </row>
    <row r="10" spans="1:12" ht="21" customHeight="1" x14ac:dyDescent="0.15">
      <c r="A10" s="137"/>
      <c r="B10" s="137"/>
      <c r="C10" s="137"/>
      <c r="D10" s="370" t="s">
        <v>176</v>
      </c>
      <c r="E10" s="370"/>
      <c r="F10" s="371"/>
      <c r="G10" s="371"/>
      <c r="H10" s="371"/>
      <c r="I10" s="371"/>
      <c r="J10" s="371"/>
      <c r="K10" s="371"/>
      <c r="L10" s="371"/>
    </row>
    <row r="11" spans="1:12" ht="21" customHeight="1" x14ac:dyDescent="0.15">
      <c r="D11" s="373"/>
      <c r="E11" s="373"/>
      <c r="F11" s="372"/>
      <c r="G11" s="372"/>
      <c r="H11" s="372"/>
      <c r="I11" s="372"/>
      <c r="J11" s="372"/>
      <c r="K11" s="372"/>
      <c r="L11" s="372"/>
    </row>
    <row r="12" spans="1:12" ht="27.75" customHeight="1" x14ac:dyDescent="0.4">
      <c r="A12" s="361"/>
      <c r="B12" s="361"/>
      <c r="C12" s="361"/>
      <c r="D12" s="361"/>
      <c r="E12" s="361"/>
      <c r="F12" s="361"/>
      <c r="G12" s="361"/>
      <c r="H12" s="361"/>
      <c r="I12" s="361"/>
      <c r="J12" s="361"/>
      <c r="K12" s="361"/>
      <c r="L12" s="361"/>
    </row>
    <row r="13" spans="1:12" ht="27.75" customHeight="1" x14ac:dyDescent="0.4">
      <c r="A13" s="139"/>
      <c r="B13" s="139"/>
      <c r="C13" s="139"/>
      <c r="D13" s="139"/>
      <c r="E13" s="139"/>
      <c r="F13" s="139"/>
      <c r="G13" s="139"/>
      <c r="H13" s="139"/>
      <c r="I13" s="139"/>
      <c r="J13" s="139"/>
      <c r="K13" s="139"/>
      <c r="L13" s="139"/>
    </row>
    <row r="14" spans="1:12" s="92" customFormat="1" ht="16.899999999999999" customHeight="1" x14ac:dyDescent="0.4">
      <c r="A14" s="140" t="s">
        <v>177</v>
      </c>
      <c r="B14" s="141"/>
      <c r="C14" s="141"/>
      <c r="D14" s="141"/>
      <c r="E14" s="141"/>
      <c r="F14" s="141"/>
      <c r="G14" s="141"/>
      <c r="H14" s="141"/>
      <c r="I14" s="141"/>
      <c r="J14" s="141"/>
      <c r="K14" s="141"/>
      <c r="L14" s="141"/>
    </row>
    <row r="20" spans="1:8" ht="19.5" customHeight="1" x14ac:dyDescent="0.4">
      <c r="A20" s="142"/>
      <c r="B20" s="362" t="s">
        <v>178</v>
      </c>
      <c r="C20" s="363"/>
      <c r="D20" s="363"/>
      <c r="E20" s="363"/>
      <c r="F20" s="363"/>
      <c r="G20" s="363"/>
      <c r="H20" s="364"/>
    </row>
    <row r="21" spans="1:8" ht="19.5" customHeight="1" x14ac:dyDescent="0.4">
      <c r="A21" s="142"/>
      <c r="B21" s="362" t="s">
        <v>179</v>
      </c>
      <c r="C21" s="363"/>
      <c r="D21" s="363"/>
      <c r="E21" s="363"/>
      <c r="F21" s="363"/>
      <c r="G21" s="363"/>
      <c r="H21" s="364"/>
    </row>
    <row r="22" spans="1:8" ht="19.5" customHeight="1" x14ac:dyDescent="0.4">
      <c r="A22" s="142"/>
      <c r="B22" s="362" t="s">
        <v>180</v>
      </c>
      <c r="C22" s="363"/>
      <c r="D22" s="363"/>
      <c r="E22" s="363"/>
      <c r="F22" s="363"/>
      <c r="G22" s="363"/>
      <c r="H22" s="364"/>
    </row>
    <row r="23" spans="1:8" ht="19.5" customHeight="1" x14ac:dyDescent="0.4">
      <c r="A23" s="142"/>
      <c r="B23" s="362" t="s">
        <v>181</v>
      </c>
      <c r="C23" s="363"/>
      <c r="D23" s="363"/>
      <c r="E23" s="363"/>
      <c r="F23" s="363"/>
      <c r="G23" s="363"/>
      <c r="H23" s="364"/>
    </row>
    <row r="24" spans="1:8" x14ac:dyDescent="0.4">
      <c r="A24" s="129" t="s">
        <v>182</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3"/>
  <printOptions horizontalCentered="1"/>
  <pageMargins left="0.70866141732283472" right="0.70866141732283472" top="0.74803149606299213" bottom="0.74803149606299213"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60E40-537C-442C-9095-684F5D59B3BC}">
  <dimension ref="B1:C22"/>
  <sheetViews>
    <sheetView showGridLines="0" topLeftCell="B1" zoomScale="130" zoomScaleNormal="130" workbookViewId="0"/>
  </sheetViews>
  <sheetFormatPr defaultColWidth="8.375" defaultRowHeight="13.5" x14ac:dyDescent="0.15"/>
  <cols>
    <col min="1" max="1" width="0.875" style="143" customWidth="1"/>
    <col min="2" max="2" width="7" style="143" customWidth="1"/>
    <col min="3" max="3" width="99.75" style="144" customWidth="1"/>
    <col min="4" max="4" width="0.875" style="143" customWidth="1"/>
    <col min="5" max="10" width="8.375" style="143"/>
    <col min="11" max="11" width="7.75" style="143" customWidth="1"/>
    <col min="12" max="16384" width="8.375" style="143"/>
  </cols>
  <sheetData>
    <row r="1" spans="2:3" x14ac:dyDescent="0.15">
      <c r="B1" s="143" t="s">
        <v>183</v>
      </c>
      <c r="C1" s="143"/>
    </row>
    <row r="2" spans="2:3" x14ac:dyDescent="0.15">
      <c r="C2" s="143" t="s">
        <v>184</v>
      </c>
    </row>
    <row r="3" spans="2:3" ht="6" customHeight="1" x14ac:dyDescent="0.15"/>
    <row r="4" spans="2:3" x14ac:dyDescent="0.15">
      <c r="B4" s="145" t="s">
        <v>185</v>
      </c>
      <c r="C4" s="146" t="s">
        <v>186</v>
      </c>
    </row>
    <row r="5" spans="2:3" ht="21" x14ac:dyDescent="0.15">
      <c r="B5" s="147" t="s">
        <v>187</v>
      </c>
      <c r="C5" s="148" t="s">
        <v>188</v>
      </c>
    </row>
    <row r="6" spans="2:3" ht="21" x14ac:dyDescent="0.15">
      <c r="B6" s="147" t="s">
        <v>189</v>
      </c>
      <c r="C6" s="148" t="s">
        <v>190</v>
      </c>
    </row>
    <row r="7" spans="2:3" x14ac:dyDescent="0.15">
      <c r="B7" s="147" t="s">
        <v>191</v>
      </c>
      <c r="C7" s="148" t="s">
        <v>192</v>
      </c>
    </row>
    <row r="8" spans="2:3" x14ac:dyDescent="0.15">
      <c r="B8" s="147" t="s">
        <v>193</v>
      </c>
      <c r="C8" s="148" t="s">
        <v>194</v>
      </c>
    </row>
    <row r="9" spans="2:3" ht="21" x14ac:dyDescent="0.15">
      <c r="B9" s="147" t="s">
        <v>195</v>
      </c>
      <c r="C9" s="148" t="s">
        <v>196</v>
      </c>
    </row>
    <row r="10" spans="2:3" x14ac:dyDescent="0.15">
      <c r="B10" s="147" t="s">
        <v>197</v>
      </c>
      <c r="C10" s="148" t="s">
        <v>198</v>
      </c>
    </row>
    <row r="11" spans="2:3" ht="21" x14ac:dyDescent="0.15">
      <c r="B11" s="147" t="s">
        <v>199</v>
      </c>
      <c r="C11" s="148" t="s">
        <v>200</v>
      </c>
    </row>
    <row r="12" spans="2:3" ht="94.5" x14ac:dyDescent="0.15">
      <c r="B12" s="147" t="s">
        <v>201</v>
      </c>
      <c r="C12" s="148" t="s">
        <v>202</v>
      </c>
    </row>
    <row r="13" spans="2:3" ht="94.5" x14ac:dyDescent="0.15">
      <c r="B13" s="147" t="s">
        <v>203</v>
      </c>
      <c r="C13" s="148" t="s">
        <v>204</v>
      </c>
    </row>
    <row r="14" spans="2:3" ht="52.5" x14ac:dyDescent="0.15">
      <c r="B14" s="147" t="s">
        <v>205</v>
      </c>
      <c r="C14" s="148" t="s">
        <v>206</v>
      </c>
    </row>
    <row r="15" spans="2:3" ht="42" x14ac:dyDescent="0.15">
      <c r="B15" s="147" t="s">
        <v>207</v>
      </c>
      <c r="C15" s="148" t="s">
        <v>208</v>
      </c>
    </row>
    <row r="16" spans="2:3" ht="52.5" x14ac:dyDescent="0.15">
      <c r="B16" s="147" t="s">
        <v>209</v>
      </c>
      <c r="C16" s="148" t="s">
        <v>210</v>
      </c>
    </row>
    <row r="17" spans="2:3" x14ac:dyDescent="0.15">
      <c r="B17" s="147" t="s">
        <v>211</v>
      </c>
      <c r="C17" s="148" t="s">
        <v>212</v>
      </c>
    </row>
    <row r="18" spans="2:3" ht="21" x14ac:dyDescent="0.15">
      <c r="B18" s="147" t="s">
        <v>213</v>
      </c>
      <c r="C18" s="148" t="s">
        <v>214</v>
      </c>
    </row>
    <row r="19" spans="2:3" ht="21" x14ac:dyDescent="0.15">
      <c r="B19" s="147" t="s">
        <v>215</v>
      </c>
      <c r="C19" s="148" t="s">
        <v>216</v>
      </c>
    </row>
    <row r="20" spans="2:3" ht="21" x14ac:dyDescent="0.15">
      <c r="B20" s="147" t="s">
        <v>217</v>
      </c>
      <c r="C20" s="148" t="s">
        <v>218</v>
      </c>
    </row>
    <row r="21" spans="2:3" ht="21" x14ac:dyDescent="0.15">
      <c r="B21" s="149" t="s">
        <v>219</v>
      </c>
      <c r="C21" s="150" t="s">
        <v>220</v>
      </c>
    </row>
    <row r="22" spans="2:3" x14ac:dyDescent="0.15">
      <c r="B22" s="151"/>
    </row>
  </sheetData>
  <phoneticPr fontId="3"/>
  <printOptions horizontalCentered="1"/>
  <pageMargins left="0.23622047244094491" right="0.23622047244094491"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F7724-085C-4354-B13F-33AB7217B048}">
  <dimension ref="B1:C19"/>
  <sheetViews>
    <sheetView showGridLines="0" zoomScale="130" zoomScaleNormal="130" workbookViewId="0"/>
  </sheetViews>
  <sheetFormatPr defaultColWidth="8.375" defaultRowHeight="13.5" x14ac:dyDescent="0.15"/>
  <cols>
    <col min="1" max="1" width="0.875" style="143" customWidth="1"/>
    <col min="2" max="2" width="7" style="143" customWidth="1"/>
    <col min="3" max="3" width="99.75" style="144" customWidth="1"/>
    <col min="4" max="4" width="0.875" style="143" customWidth="1"/>
    <col min="5" max="10" width="8.375" style="143"/>
    <col min="11" max="11" width="7.75" style="143" customWidth="1"/>
    <col min="12" max="16384" width="8.375" style="143"/>
  </cols>
  <sheetData>
    <row r="1" spans="2:3" x14ac:dyDescent="0.15">
      <c r="B1" s="143" t="s">
        <v>221</v>
      </c>
      <c r="C1" s="143"/>
    </row>
    <row r="2" spans="2:3" x14ac:dyDescent="0.15">
      <c r="C2" s="143" t="s">
        <v>222</v>
      </c>
    </row>
    <row r="3" spans="2:3" ht="6" customHeight="1" x14ac:dyDescent="0.15"/>
    <row r="4" spans="2:3" x14ac:dyDescent="0.15">
      <c r="B4" s="145" t="s">
        <v>185</v>
      </c>
      <c r="C4" s="146" t="s">
        <v>186</v>
      </c>
    </row>
    <row r="5" spans="2:3" x14ac:dyDescent="0.15">
      <c r="B5" s="147" t="s">
        <v>187</v>
      </c>
      <c r="C5" s="148" t="s">
        <v>223</v>
      </c>
    </row>
    <row r="6" spans="2:3" x14ac:dyDescent="0.15">
      <c r="B6" s="147" t="s">
        <v>189</v>
      </c>
      <c r="C6" s="148" t="s">
        <v>224</v>
      </c>
    </row>
    <row r="7" spans="2:3" x14ac:dyDescent="0.15">
      <c r="B7" s="147" t="s">
        <v>225</v>
      </c>
      <c r="C7" s="148" t="s">
        <v>194</v>
      </c>
    </row>
    <row r="8" spans="2:3" ht="21" x14ac:dyDescent="0.15">
      <c r="B8" s="147" t="s">
        <v>191</v>
      </c>
      <c r="C8" s="148" t="s">
        <v>196</v>
      </c>
    </row>
    <row r="9" spans="2:3" x14ac:dyDescent="0.15">
      <c r="B9" s="147" t="s">
        <v>193</v>
      </c>
      <c r="C9" s="148" t="s">
        <v>198</v>
      </c>
    </row>
    <row r="10" spans="2:3" ht="21" x14ac:dyDescent="0.15">
      <c r="B10" s="147" t="s">
        <v>226</v>
      </c>
      <c r="C10" s="148" t="s">
        <v>200</v>
      </c>
    </row>
    <row r="11" spans="2:3" ht="73.5" x14ac:dyDescent="0.15">
      <c r="B11" s="147" t="s">
        <v>195</v>
      </c>
      <c r="C11" s="148" t="s">
        <v>227</v>
      </c>
    </row>
    <row r="12" spans="2:3" ht="42" x14ac:dyDescent="0.15">
      <c r="B12" s="147" t="s">
        <v>197</v>
      </c>
      <c r="C12" s="148" t="s">
        <v>228</v>
      </c>
    </row>
    <row r="13" spans="2:3" ht="31.5" x14ac:dyDescent="0.15">
      <c r="B13" s="147" t="s">
        <v>201</v>
      </c>
      <c r="C13" s="148" t="s">
        <v>229</v>
      </c>
    </row>
    <row r="14" spans="2:3" ht="42" x14ac:dyDescent="0.15">
      <c r="B14" s="147" t="s">
        <v>203</v>
      </c>
      <c r="C14" s="148" t="s">
        <v>230</v>
      </c>
    </row>
    <row r="15" spans="2:3" ht="31.5" x14ac:dyDescent="0.15">
      <c r="B15" s="147" t="s">
        <v>205</v>
      </c>
      <c r="C15" s="148" t="s">
        <v>231</v>
      </c>
    </row>
    <row r="16" spans="2:3" x14ac:dyDescent="0.15">
      <c r="B16" s="147" t="s">
        <v>207</v>
      </c>
      <c r="C16" s="148" t="s">
        <v>212</v>
      </c>
    </row>
    <row r="17" spans="2:3" x14ac:dyDescent="0.15">
      <c r="B17" s="147" t="s">
        <v>211</v>
      </c>
      <c r="C17" s="148" t="s">
        <v>232</v>
      </c>
    </row>
    <row r="18" spans="2:3" x14ac:dyDescent="0.15">
      <c r="B18" s="149" t="s">
        <v>213</v>
      </c>
      <c r="C18" s="150" t="s">
        <v>233</v>
      </c>
    </row>
    <row r="19" spans="2:3" x14ac:dyDescent="0.15">
      <c r="B19" s="151"/>
    </row>
  </sheetData>
  <phoneticPr fontId="3"/>
  <printOptions horizontalCentered="1"/>
  <pageMargins left="0.23622047244094491" right="0.23622047244094491"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居宅介護支援</vt:lpstr>
      <vt:lpstr>記入方法 (10)</vt:lpstr>
      <vt:lpstr>標準様式２</vt:lpstr>
      <vt:lpstr>標準様式３</vt:lpstr>
      <vt:lpstr>標準様式４</vt:lpstr>
      <vt:lpstr>標準様式５</vt:lpstr>
      <vt:lpstr>標準様式６</vt:lpstr>
      <vt:lpstr>別紙① </vt:lpstr>
      <vt:lpstr>別紙②</vt:lpstr>
      <vt:lpstr>別紙③</vt:lpstr>
      <vt:lpstr>別紙④</vt:lpstr>
      <vt:lpstr>標準様式７</vt:lpstr>
      <vt:lpstr>'記入方法 (10)'!Print_Area</vt:lpstr>
      <vt:lpstr>居宅介護支援!Print_Area</vt:lpstr>
      <vt:lpstr>標準様式２!Print_Area</vt:lpstr>
      <vt:lpstr>標準様式５!Print_Area</vt:lpstr>
      <vt:lpstr>標準様式６!Print_Area</vt:lpstr>
      <vt:lpstr>'別紙① '!Print_Area</vt:lpstr>
      <vt:lpstr>別紙②!Print_Area</vt:lpstr>
      <vt:lpstr>別紙③!Print_Area</vt:lpstr>
      <vt:lpstr>別紙④!Print_Area</vt:lpstr>
      <vt:lpstr>居宅介護支援!Print_Titles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與那嶺　佑斗</dc:creator>
  <cp:lastModifiedBy>與那嶺　佑斗</cp:lastModifiedBy>
  <dcterms:created xsi:type="dcterms:W3CDTF">2024-04-16T04:25:59Z</dcterms:created>
  <dcterms:modified xsi:type="dcterms:W3CDTF">2024-11-12T01:07:54Z</dcterms:modified>
</cp:coreProperties>
</file>