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s26221\Desktop\HP\居宅\"/>
    </mc:Choice>
  </mc:AlternateContent>
  <xr:revisionPtr revIDLastSave="0" documentId="8_{88E17BF6-4F22-4E8A-9553-8BAB6667736C}" xr6:coauthVersionLast="36" xr6:coauthVersionMax="36" xr10:uidLastSave="{00000000-0000-0000-0000-000000000000}"/>
  <bookViews>
    <workbookView xWindow="0" yWindow="0" windowWidth="20490" windowHeight="7080" firstSheet="3" activeTab="10" xr2:uid="{D81EA1CD-A653-4E72-BCBF-D23CA0EA492C}"/>
  </bookViews>
  <sheets>
    <sheet name="居宅介護支援" sheetId="1" r:id="rId1"/>
    <sheet name="記入方法 (10)" sheetId="2" r:id="rId2"/>
    <sheet name="標準様式２" sheetId="3" r:id="rId3"/>
    <sheet name="標準様式３" sheetId="4" r:id="rId4"/>
    <sheet name="標準様式４" sheetId="5" r:id="rId5"/>
    <sheet name="標準様式５" sheetId="6" r:id="rId6"/>
    <sheet name="標準様式６" sheetId="7" r:id="rId7"/>
    <sheet name="別紙① " sheetId="8" r:id="rId8"/>
    <sheet name="別紙②" sheetId="9" r:id="rId9"/>
    <sheet name="別紙③" sheetId="10" r:id="rId10"/>
    <sheet name="別紙④" sheetId="11" r:id="rId11"/>
  </sheets>
  <externalReferences>
    <externalReference r:id="rId12"/>
  </externalReferences>
  <definedNames>
    <definedName name="【記載例】シフト記号">#REF!</definedName>
    <definedName name="【記載例】シフト記号表">#REF!</definedName>
    <definedName name="_xlnm.Print_Area" localSheetId="1">'記入方法 (10)'!$A$1:$O$77</definedName>
    <definedName name="_xlnm.Print_Area" localSheetId="0">居宅介護支援!$A$1:$BD$51</definedName>
    <definedName name="_xlnm.Print_Area" localSheetId="2">標準様式２!$A$1:$U$27</definedName>
    <definedName name="_xlnm.Print_Area" localSheetId="4">標準様式４!#REF!</definedName>
    <definedName name="_xlnm.Print_Area" localSheetId="5">標準様式５!$A$1:$D$18</definedName>
    <definedName name="_xlnm.Print_Area" localSheetId="6">標準様式６!$A$1:$L$24</definedName>
    <definedName name="_xlnm.Print_Area" localSheetId="7">'別紙① '!$A$1:$D$22</definedName>
    <definedName name="_xlnm.Print_Area" localSheetId="8">別紙②!$A$1:$D$19</definedName>
    <definedName name="_xlnm.Print_Area" localSheetId="9">別紙③!$A$1:$D$21</definedName>
    <definedName name="_xlnm.Print_Area" localSheetId="10">別紙④!$A$1:$D$19</definedName>
    <definedName name="_xlnm.Print_Titles" localSheetId="0">居宅介護支援!$1:$13</definedName>
    <definedName name="オペレーター">#REF!</definedName>
    <definedName name="シフト記号表">[1]シフト記号表!$C$6:$C$47</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1" l="1"/>
  <c r="M45" i="1"/>
  <c r="H50" i="1" s="1"/>
  <c r="H45" i="1"/>
  <c r="C45" i="1"/>
  <c r="H44" i="1"/>
  <c r="C44" i="1"/>
  <c r="P40" i="1"/>
  <c r="L40" i="1"/>
  <c r="J40" i="1"/>
  <c r="G39" i="1"/>
  <c r="E39" i="1"/>
  <c r="G38" i="1"/>
  <c r="E38" i="1"/>
  <c r="G37" i="1"/>
  <c r="E37" i="1"/>
  <c r="G36" i="1"/>
  <c r="G40" i="1" s="1"/>
  <c r="E36" i="1"/>
  <c r="E40" i="1" s="1"/>
  <c r="AU31" i="1"/>
  <c r="AW31" i="1" s="1"/>
  <c r="AU30" i="1"/>
  <c r="AW30" i="1" s="1"/>
  <c r="AW29" i="1"/>
  <c r="AU29" i="1"/>
  <c r="AU28" i="1"/>
  <c r="AW28" i="1" s="1"/>
  <c r="AU27" i="1"/>
  <c r="AW27" i="1" s="1"/>
  <c r="AU26" i="1"/>
  <c r="AW26" i="1" s="1"/>
  <c r="AW25" i="1"/>
  <c r="AU25" i="1"/>
  <c r="AU24" i="1"/>
  <c r="AW24" i="1" s="1"/>
  <c r="AU23" i="1"/>
  <c r="AW23" i="1" s="1"/>
  <c r="AU22" i="1"/>
  <c r="AW22" i="1" s="1"/>
  <c r="AW21" i="1"/>
  <c r="AU21" i="1"/>
  <c r="AU20" i="1"/>
  <c r="AW20" i="1" s="1"/>
  <c r="AU19" i="1"/>
  <c r="AW19" i="1" s="1"/>
  <c r="AU18" i="1"/>
  <c r="AW18" i="1" s="1"/>
  <c r="AW17" i="1"/>
  <c r="AU17" i="1"/>
  <c r="AU16" i="1"/>
  <c r="AW16" i="1" s="1"/>
  <c r="AU15" i="1"/>
  <c r="AW15" i="1" s="1"/>
  <c r="B15" i="1"/>
  <c r="B16" i="1" s="1"/>
  <c r="B17" i="1" s="1"/>
  <c r="B18" i="1" s="1"/>
  <c r="B19" i="1" s="1"/>
  <c r="B20" i="1" s="1"/>
  <c r="B21" i="1" s="1"/>
  <c r="B22" i="1" s="1"/>
  <c r="B23" i="1" s="1"/>
  <c r="B24" i="1" s="1"/>
  <c r="B25" i="1" s="1"/>
  <c r="B26" i="1" s="1"/>
  <c r="B27" i="1" s="1"/>
  <c r="B28" i="1" s="1"/>
  <c r="B29" i="1" s="1"/>
  <c r="B30" i="1" s="1"/>
  <c r="B31" i="1" s="1"/>
  <c r="AU14" i="1"/>
  <c r="AW14" i="1" s="1"/>
  <c r="AS13" i="1"/>
  <c r="AS12" i="1"/>
  <c r="AR12" i="1"/>
  <c r="AR13" i="1" s="1"/>
  <c r="AJ12" i="1"/>
  <c r="AJ13" i="1" s="1"/>
  <c r="AB12" i="1"/>
  <c r="AB13" i="1" s="1"/>
  <c r="T12" i="1"/>
  <c r="T13" i="1" s="1"/>
  <c r="AT11" i="1"/>
  <c r="AT12" i="1" s="1"/>
  <c r="AT13" i="1" s="1"/>
  <c r="AS11" i="1"/>
  <c r="AR11" i="1"/>
  <c r="AQ11" i="1"/>
  <c r="AI11" i="1"/>
  <c r="AA11" i="1"/>
  <c r="S11" i="1"/>
  <c r="AU9" i="1"/>
  <c r="X2" i="1"/>
  <c r="AM12" i="1" s="1"/>
  <c r="AM13" i="1" s="1"/>
  <c r="M50" i="1" l="1"/>
  <c r="T11" i="1"/>
  <c r="AJ11" i="1"/>
  <c r="U12" i="1"/>
  <c r="U13" i="1" s="1"/>
  <c r="AK12" i="1"/>
  <c r="AK13" i="1" s="1"/>
  <c r="W11" i="1"/>
  <c r="AM11" i="1"/>
  <c r="X12" i="1"/>
  <c r="X13" i="1" s="1"/>
  <c r="AN12" i="1"/>
  <c r="AN13" i="1" s="1"/>
  <c r="P11" i="1"/>
  <c r="X11" i="1"/>
  <c r="AF11" i="1"/>
  <c r="AN11" i="1"/>
  <c r="Q12" i="1"/>
  <c r="Q13" i="1" s="1"/>
  <c r="Y12" i="1"/>
  <c r="Y13" i="1" s="1"/>
  <c r="AG12" i="1"/>
  <c r="AG13" i="1" s="1"/>
  <c r="AO12" i="1"/>
  <c r="AO13" i="1" s="1"/>
  <c r="AC12" i="1"/>
  <c r="AC13" i="1" s="1"/>
  <c r="AE11" i="1"/>
  <c r="P12" i="1"/>
  <c r="P13" i="1" s="1"/>
  <c r="AF12" i="1"/>
  <c r="AF13" i="1" s="1"/>
  <c r="Q11" i="1"/>
  <c r="Y11" i="1"/>
  <c r="AG11" i="1"/>
  <c r="AO11" i="1"/>
  <c r="R12" i="1"/>
  <c r="R13" i="1" s="1"/>
  <c r="Z12" i="1"/>
  <c r="Z13" i="1" s="1"/>
  <c r="AH12" i="1"/>
  <c r="AH13" i="1" s="1"/>
  <c r="AP12" i="1"/>
  <c r="AP13" i="1" s="1"/>
  <c r="R11" i="1"/>
  <c r="Z11" i="1"/>
  <c r="AH11" i="1"/>
  <c r="AP11" i="1"/>
  <c r="S12" i="1"/>
  <c r="S13" i="1" s="1"/>
  <c r="AA12" i="1"/>
  <c r="AA13" i="1" s="1"/>
  <c r="AI12" i="1"/>
  <c r="AI13" i="1" s="1"/>
  <c r="AQ12" i="1"/>
  <c r="AQ13" i="1" s="1"/>
  <c r="U11" i="1"/>
  <c r="AC11" i="1"/>
  <c r="AK11" i="1"/>
  <c r="V12" i="1"/>
  <c r="V13" i="1" s="1"/>
  <c r="AD12" i="1"/>
  <c r="AD13" i="1" s="1"/>
  <c r="AL12" i="1"/>
  <c r="AL13" i="1" s="1"/>
  <c r="AB11" i="1"/>
  <c r="AZ7" i="1"/>
  <c r="V11" i="1"/>
  <c r="AD11" i="1"/>
  <c r="AL11" i="1"/>
  <c r="W12" i="1"/>
  <c r="W13" i="1" s="1"/>
  <c r="AE12" i="1"/>
  <c r="AE13" i="1" s="1"/>
</calcChain>
</file>

<file path=xl/sharedStrings.xml><?xml version="1.0" encoding="utf-8"?>
<sst xmlns="http://schemas.openxmlformats.org/spreadsheetml/2006/main" count="354" uniqueCount="258">
  <si>
    <t>（標準様式1）</t>
    <rPh sb="1" eb="3">
      <t>ヒョウジュン</t>
    </rPh>
    <rPh sb="3" eb="5">
      <t>ヨウシキ</t>
    </rPh>
    <phoneticPr fontId="4"/>
  </si>
  <si>
    <t>従業者の勤務の体制及び勤務形態一覧表</t>
    <phoneticPr fontId="3"/>
  </si>
  <si>
    <t>サービス種別</t>
    <rPh sb="4" eb="6">
      <t>シュベツ</t>
    </rPh>
    <phoneticPr fontId="3"/>
  </si>
  <si>
    <t>(</t>
    <phoneticPr fontId="3"/>
  </si>
  <si>
    <t>居宅介護支援</t>
    <rPh sb="0" eb="2">
      <t>キョタク</t>
    </rPh>
    <rPh sb="2" eb="4">
      <t>カイゴ</t>
    </rPh>
    <rPh sb="4" eb="6">
      <t>シエン</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</si>
  <si>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</si>
  <si>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</si>
  <si>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</si>
  <si>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</si>
  <si>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</si>
  <si>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</si>
  <si>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</si>
  <si>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</si>
  <si>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</si>
  <si>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</si>
  <si>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</si>
  <si>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</si>
  <si>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</si>
  <si>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(4) 利用者数（新規の場合は推定数）</t>
  </si>
  <si>
    <t>人</t>
    <rPh sb="0" eb="1">
      <t>ニン</t>
    </rPh>
    <phoneticPr fontId="3"/>
  </si>
  <si>
    <t>当月の日数</t>
    <rPh sb="0" eb="2">
      <t>トウゲツ</t>
    </rPh>
    <rPh sb="3" eb="5">
      <t>ニッスウ</t>
    </rPh>
    <phoneticPr fontId="3"/>
  </si>
  <si>
    <t>日</t>
    <rPh sb="0" eb="1">
      <t>ニチ</t>
    </rPh>
    <phoneticPr fontId="3"/>
  </si>
  <si>
    <t>No</t>
    <phoneticPr fontId="3"/>
  </si>
  <si>
    <t>(5) 
職種</t>
    <phoneticPr fontId="4"/>
  </si>
  <si>
    <t>(6)
勤務
形態</t>
    <phoneticPr fontId="4"/>
  </si>
  <si>
    <t>(7)
資格</t>
    <rPh sb="4" eb="6">
      <t>シカク</t>
    </rPh>
    <phoneticPr fontId="3"/>
  </si>
  <si>
    <t>(8) 氏　名</t>
    <phoneticPr fontId="4"/>
  </si>
  <si>
    <t>(9)</t>
    <phoneticPr fontId="3"/>
  </si>
  <si>
    <r>
      <t xml:space="preserve">(11)
</t>
    </r>
    <r>
      <rPr>
        <sz val="11"/>
        <rFont val="HGSｺﾞｼｯｸM"/>
        <family val="3"/>
        <charset val="128"/>
      </rPr>
      <t>週平均
勤務時間数</t>
    </r>
    <rPh sb="6" eb="8">
      <t>ヘイキン</t>
    </rPh>
    <rPh sb="9" eb="11">
      <t>キンム</t>
    </rPh>
    <rPh sb="11" eb="13">
      <t>ジカン</t>
    </rPh>
    <rPh sb="13" eb="14">
      <t>スウ</t>
    </rPh>
    <phoneticPr fontId="4"/>
  </si>
  <si>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</si>
  <si>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</si>
  <si>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</si>
  <si>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</si>
  <si>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</si>
  <si>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</si>
  <si>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3"/>
  </si>
  <si>
    <t>（勤務形態の記号）</t>
    <rPh sb="1" eb="3">
      <t>キンム</t>
    </rPh>
    <rPh sb="3" eb="5">
      <t>ケイタイ</t>
    </rPh>
    <rPh sb="6" eb="8">
      <t>キゴウ</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</si>
  <si>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</si>
  <si>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</si>
  <si>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</si>
  <si>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</si>
  <si>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記号</t>
    <rPh sb="0" eb="2">
      <t>キゴウ</t>
    </rPh>
    <phoneticPr fontId="3"/>
  </si>
  <si>
    <t>区分</t>
    <rPh sb="0" eb="2">
      <t>クブン</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</si>
  <si>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</si>
  <si>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</si>
  <si>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</si>
  <si>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</si>
  <si>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</si>
  <si>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</si>
  <si>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</si>
  <si>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</si>
  <si>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</si>
  <si>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t>
    <phoneticPr fontId="3"/>
  </si>
  <si>
    <t>D</t>
    <phoneticPr fontId="3"/>
  </si>
  <si>
    <t>非常勤で兼務</t>
    <rPh sb="0" eb="3">
      <t>ヒジョウキン</t>
    </rPh>
    <rPh sb="4" eb="6">
      <t>ケンム</t>
    </rPh>
    <phoneticPr fontId="3"/>
  </si>
  <si>
    <t>合計</t>
    <rPh sb="0" eb="2">
      <t>ゴウケイ</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</si>
  <si>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</si>
  <si>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</si>
  <si>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</si>
  <si>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常勤換算の</t>
    <rPh sb="0" eb="2">
      <t>ジョウキン</t>
    </rPh>
    <rPh sb="2" eb="4">
      <t>カンサン</t>
    </rPh>
    <phoneticPr fontId="3"/>
  </si>
  <si>
    <t>常勤の従業者が</t>
    <rPh sb="0" eb="2">
      <t>ジョウキン</t>
    </rPh>
    <rPh sb="3" eb="6">
      <t>ジュウギョウシャ</t>
    </rPh>
    <phoneticPr fontId="3"/>
  </si>
  <si>
    <t>常勤換算後の人数</t>
    <rPh sb="0" eb="2">
      <t>ジョウキン</t>
    </rPh>
    <rPh sb="2" eb="4">
      <t>カンサン</t>
    </rPh>
    <rPh sb="4" eb="5">
      <t>ゴ</t>
    </rPh>
    <rPh sb="6" eb="8">
      <t>ニンズウ</t>
    </rPh>
    <phoneticPr fontId="3"/>
  </si>
  <si>
    <t>÷</t>
    <phoneticPr fontId="3"/>
  </si>
  <si>
    <t>＝</t>
    <phoneticPr fontId="3"/>
  </si>
  <si>
    <t>（小数点第2位以下切り捨て）</t>
    <rPh sb="1" eb="4">
      <t>ショウスウテン</t>
    </rPh>
    <rPh sb="4" eb="5">
      <t>ダイ</t>
    </rPh>
    <rPh sb="6" eb="7">
      <t>イ</t>
    </rPh>
    <rPh sb="7" eb="9">
      <t>イカ</t>
    </rPh>
    <rPh sb="9" eb="10">
      <t>キ</t>
    </rPh>
    <rPh sb="11" eb="12">
      <t>ス</t>
    </rPh>
    <phoneticPr fontId="3"/>
  </si>
  <si>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3"/>
  </si>
  <si>
    <t>常勤の従業者の人数</t>
  </si>
  <si>
    <t>常勤換算方法による人数</t>
    <rPh sb="0" eb="2">
      <t>ジョウキン</t>
    </rPh>
    <rPh sb="2" eb="4">
      <t>カンサン</t>
    </rPh>
    <rPh sb="4" eb="6">
      <t>ホウホウ</t>
    </rPh>
    <rPh sb="9" eb="11">
      <t>ニンズウ</t>
    </rPh>
    <phoneticPr fontId="3"/>
  </si>
  <si>
    <t>＋</t>
    <phoneticPr fontId="3"/>
  </si>
  <si>
    <t>≪提出不要≫</t>
    <rPh sb="1" eb="3">
      <t>テイシュツ</t>
    </rPh>
    <rPh sb="3" eb="5">
      <t>フヨウ</t>
    </rPh>
    <phoneticPr fontId="3"/>
  </si>
  <si>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</si>
  <si>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</si>
  <si>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rPh sb="0" eb="2">
      <t>カキ</t>
    </rPh>
    <rPh sb="3" eb="5">
      <t>キニュウ</t>
    </rPh>
    <rPh sb="5" eb="7">
      <t>ホウホウ</t>
    </rPh>
    <rPh sb="8" eb="9">
      <t>シタガ</t>
    </rPh>
    <rPh sb="12" eb="14">
      <t>ニュウリョク</t>
    </rPh>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</si>
  <si>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</si>
  <si>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</si>
  <si>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</si>
  <si>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</si>
  <si>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</si>
  <si>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</si>
  <si>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3"/>
  </si>
  <si>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</si>
  <si>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</si>
  <si>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</si>
  <si>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</si>
  <si>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介護支援専門員</t>
    <rPh sb="0" eb="2">
      <t>カイゴ</t>
    </rPh>
    <rPh sb="2" eb="4">
      <t>シエン</t>
    </rPh>
    <rPh sb="4" eb="7">
      <t>センモンイン</t>
    </rPh>
    <phoneticPr fontId="3"/>
  </si>
  <si>
    <t>介護予防支援担当職員</t>
    <rPh sb="0" eb="2">
      <t>カイゴ</t>
    </rPh>
    <rPh sb="2" eb="4">
      <t>ヨボウ</t>
    </rPh>
    <rPh sb="4" eb="6">
      <t>シエン</t>
    </rPh>
    <rPh sb="6" eb="8">
      <t>タントウ</t>
    </rPh>
    <rPh sb="8" eb="10">
      <t>ショクイン</t>
    </rPh>
    <phoneticPr fontId="3"/>
  </si>
  <si>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</si>
  <si>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</si>
  <si>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</si>
  <si>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</si>
  <si>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</si>
  <si>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</si>
  <si>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</si>
  <si>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</si>
  <si>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(8) 従業者の氏名を記入してください。</t>
    <rPh sb="5" eb="8">
      <t>ジュウギョウシャ</t>
    </rPh>
    <rPh sb="9" eb="11">
      <t>シメイ</t>
    </rPh>
    <rPh sb="12" eb="14">
      <t>キニュウ</t>
    </rPh>
    <phoneticPr fontId="3"/>
  </si>
  <si>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</si>
  <si>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</si>
  <si>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</si>
  <si>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</si>
  <si>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</si>
  <si>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</si>
  <si>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</si>
  <si>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</si>
  <si>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</si>
  <si>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</si>
  <si>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</si>
  <si>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</si>
  <si>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</si>
  <si>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</si>
  <si>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</si>
  <si>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</si>
  <si>
    <t>（標準様式２）</t>
    <rPh sb="1" eb="3">
      <t>ヒョウジュン</t>
    </rPh>
    <phoneticPr fontId="4"/>
  </si>
  <si>
    <t>管 理 者 経 歴 書</t>
  </si>
  <si>
    <t>事業所又は施設の名称</t>
    <rPh sb="0" eb="3">
      <t>ジギョウショ</t>
    </rPh>
    <rPh sb="3" eb="4">
      <t>マタ</t>
    </rPh>
    <rPh sb="5" eb="7">
      <t>シセツ</t>
    </rPh>
    <rPh sb="8" eb="10">
      <t>メイショウ</t>
    </rPh>
    <phoneticPr fontId="4"/>
  </si>
  <si>
    <t>カナ</t>
    <phoneticPr fontId="4"/>
  </si>
  <si>
    <t>生年月日</t>
    <rPh sb="0" eb="2">
      <t>セイネン</t>
    </rPh>
    <rPh sb="2" eb="4">
      <t>ガッピ</t>
    </rPh>
    <phoneticPr fontId="4"/>
  </si>
  <si>
    <t>年</t>
    <rPh sb="0" eb="1">
      <t>ネン</t>
    </rPh>
    <phoneticPr fontId="4"/>
  </si>
  <si>
    <t>月</t>
    <rPh sb="0" eb="1">
      <t>ガツ</t>
    </rPh>
    <phoneticPr fontId="4"/>
  </si>
  <si>
    <t>日</t>
    <rPh sb="0" eb="1">
      <t>ニチ</t>
    </rPh>
    <phoneticPr fontId="4"/>
  </si>
  <si>
    <t>氏名</t>
    <rPh sb="0" eb="2">
      <t>シメイ</t>
    </rPh>
    <phoneticPr fontId="4"/>
  </si>
  <si>
    <t>主 な 職 歴 等</t>
    <rPh sb="0" eb="1">
      <t>オモ</t>
    </rPh>
    <rPh sb="4" eb="5">
      <t>ショク</t>
    </rPh>
    <rPh sb="6" eb="7">
      <t>レキ</t>
    </rPh>
    <rPh sb="8" eb="9">
      <t>トウ</t>
    </rPh>
    <phoneticPr fontId="4"/>
  </si>
  <si>
    <t>年　月</t>
    <rPh sb="0" eb="1">
      <t>ネン</t>
    </rPh>
    <rPh sb="2" eb="3">
      <t>ガツ</t>
    </rPh>
    <phoneticPr fontId="4"/>
  </si>
  <si>
    <t>～</t>
    <phoneticPr fontId="4"/>
  </si>
  <si>
    <t>勤 務 先 等</t>
    <rPh sb="0" eb="1">
      <t>ツトム</t>
    </rPh>
    <rPh sb="2" eb="3">
      <t>ツトム</t>
    </rPh>
    <rPh sb="4" eb="5">
      <t>サキ</t>
    </rPh>
    <rPh sb="6" eb="7">
      <t>トウ</t>
    </rPh>
    <phoneticPr fontId="4"/>
  </si>
  <si>
    <t>職 務 内 容</t>
    <rPh sb="0" eb="1">
      <t>ショク</t>
    </rPh>
    <rPh sb="2" eb="3">
      <t>ツトム</t>
    </rPh>
    <rPh sb="4" eb="5">
      <t>ナイ</t>
    </rPh>
    <rPh sb="6" eb="7">
      <t>カタチ</t>
    </rPh>
    <phoneticPr fontId="4"/>
  </si>
  <si>
    <t>　別添</t>
    <rPh sb="1" eb="3">
      <t>ベッテン</t>
    </rPh>
    <phoneticPr fontId="4"/>
  </si>
  <si>
    <t>備考</t>
    <rPh sb="0" eb="2">
      <t>ビコウ</t>
    </rPh>
    <phoneticPr fontId="4"/>
  </si>
  <si>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
  </si>
  <si>
    <t>（標準様式３）</t>
    <rPh sb="1" eb="3">
      <t>ヒョウジュン</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</si>
  <si>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</si>
  <si>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</si>
  <si>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</si>
  <si>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</si>
  <si>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</si>
  <si>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</si>
  <si>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</si>
  <si>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</si>
  <si>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</si>
  <si>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</si>
  <si>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</si>
  <si>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</si>
  <si>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</si>
  <si>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</si>
  <si>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</si>
  <si>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</si>
  <si>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</si>
  <si>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</si>
  <si>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</si>
  <si>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</si>
  <si>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（標準様式４）</t>
    <rPh sb="1" eb="3">
      <t>ヒョウジュン</t>
    </rPh>
    <phoneticPr fontId="4"/>
  </si>
  <si>
    <t>設備等一覧表</t>
    <phoneticPr fontId="4"/>
  </si>
  <si>
    <t>サービス種類　（</t>
    <rPh sb="4" eb="6">
      <t>シュルイ</t>
    </rPh>
    <phoneticPr fontId="4"/>
  </si>
  <si>
    <t>）</t>
    <phoneticPr fontId="4"/>
  </si>
  <si>
    <t>事業所名・施設名　（</t>
    <rPh sb="0" eb="3">
      <t>ジギョウショ</t>
    </rPh>
    <rPh sb="3" eb="4">
      <t>メイ</t>
    </rPh>
    <rPh sb="5" eb="7">
      <t>シセツ</t>
    </rPh>
    <rPh sb="7" eb="8">
      <t>メイ</t>
    </rPh>
    <phoneticPr fontId="4"/>
  </si>
  <si>
    <t>チェック欄</t>
    <rPh sb="4" eb="5">
      <t>ラン</t>
    </rPh>
    <phoneticPr fontId="4"/>
  </si>
  <si>
    <t>設備の種類</t>
    <rPh sb="0" eb="2">
      <t>セツビ</t>
    </rPh>
    <rPh sb="3" eb="5">
      <t>シュルイ</t>
    </rPh>
    <phoneticPr fontId="4"/>
  </si>
  <si>
    <t>設備基準上適合すべき項目</t>
    <rPh sb="0" eb="2">
      <t>セツビ</t>
    </rPh>
    <rPh sb="2" eb="4">
      <t>キジュン</t>
    </rPh>
    <rPh sb="4" eb="5">
      <t>ジョウ</t>
    </rPh>
    <rPh sb="5" eb="7">
      <t>テキゴウ</t>
    </rPh>
    <rPh sb="10" eb="12">
      <t>コウモク</t>
    </rPh>
    <phoneticPr fontId="4"/>
  </si>
  <si>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</si>
  <si>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
  </si>
  <si>
    <t>（標準様式５）</t>
    <rPh sb="1" eb="3">
      <t>ヒョウジュン</t>
    </rPh>
    <phoneticPr fontId="4"/>
  </si>
  <si>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</si>
  <si>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</si>
  <si>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</si>
  <si>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</si>
  <si>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4"/>
  </si>
  <si>
    <t>２  円滑かつ迅速に苦情処理を行うための処理体制・手順</t>
    <phoneticPr fontId="4"/>
  </si>
  <si>
    <t>３  苦情があったサービス事業者に対する対応方針等（居宅介護支援事業者の場合記入）</t>
    <phoneticPr fontId="4"/>
  </si>
  <si>
    <t>４  その他参考事項</t>
    <phoneticPr fontId="4"/>
  </si>
  <si>
    <t>備考  上の事項は例示であり、これにかかわらず苦情処理に係る対応方針を具体的に記してください。</t>
  </si>
  <si>
    <t>（標準様式６）</t>
    <rPh sb="1" eb="3">
      <t>ヒョウジュン</t>
    </rPh>
    <rPh sb="3" eb="5">
      <t>ヨウシキ</t>
    </rPh>
    <phoneticPr fontId="4"/>
  </si>
  <si>
    <t>誓　約　書</t>
    <phoneticPr fontId="4"/>
  </si>
  <si>
    <t>月</t>
    <rPh sb="0" eb="1">
      <t>ゲツ</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</si>
  <si>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</si>
  <si>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</si>
  <si>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</si>
  <si>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</si>
  <si>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</si>
  <si>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ＭＳ Ｐゴシック"/>
        <family val="3"/>
        <charset val="128"/>
      </rPr>
      <t>　申請者が別紙のいずれにも該当しない者であることを誓約します。</t>
    </r>
    <r>
      <rPr>
        <sz val="10"/>
        <rFont val="ＭＳ Ｐゴシック"/>
        <family val="3"/>
        <charset val="128"/>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</si>
  <si>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</si>
  <si>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</si>
  <si>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</si>
  <si>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</si>
  <si>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</si>
  <si>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33"/>
  </si>
  <si>
    <t>介護保険法第７８条の２第４項</t>
    <phoneticPr fontId="33"/>
  </si>
  <si>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</si>
  <si>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</si>
  <si>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</si>
  <si>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</si>
  <si>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</si>
  <si>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</si>
  <si>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</si>
  <si>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</si>
  <si>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</si>
  <si>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</si>
  <si>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</si>
  <si>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</si>
  <si>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</si>
  <si>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</si>
  <si>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</si>
  <si>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</si>
  <si>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</si>
  <si>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</si>
  <si>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</si>
  <si>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</si>
  <si>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</si>
  <si>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</si>
  <si>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</si>
  <si>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</si>
  <si>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</si>
  <si>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</si>
  <si>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</si>
  <si>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</si>
  <si>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</si>
  <si>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</si>
  <si>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</si>
  <si>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</si>
  <si>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</si>
  <si>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</si>
  <si>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</si>
  <si>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</si>
  <si>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（別紙②：居宅介護支援事業所向け）</t>
    <rPh sb="1" eb="3">
      <t>ベッシ</t>
    </rPh>
    <rPh sb="14" eb="15">
      <t>ム</t>
    </rPh>
    <phoneticPr fontId="33"/>
  </si>
  <si>
    <t>介護保険法第７９条第２項</t>
    <phoneticPr fontId="33"/>
  </si>
  <si>
    <t>当該申請に係る事業所の介護支援専門員の人員が、第八十一条第一項の市町村の条例で定める員数を満たしていないとき。</t>
    <phoneticPr fontId="4"/>
  </si>
  <si>
    <t>申請者が、第八十一条第二項に規定する指定居宅介護支援の事業の運営に関する基準に従って適正な居宅介護支援事業の運営をすることができないと認められるとき。</t>
    <phoneticPr fontId="4"/>
  </si>
  <si>
    <t>三の二</t>
    <rPh sb="0" eb="1">
      <t>サン</t>
    </rPh>
    <rPh sb="2" eb="3">
      <t>ニ</t>
    </rPh>
    <phoneticPr fontId="4"/>
  </si>
  <si>
    <t>四の三</t>
    <rPh sb="0" eb="1">
      <t>ヨン</t>
    </rPh>
    <rPh sb="2" eb="3">
      <t>サン</t>
    </rPh>
    <phoneticPr fontId="4"/>
  </si>
  <si>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</si>
  <si>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</si>
  <si>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4"/>
  </si>
  <si>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4"/>
  </si>
  <si>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</si>
  <si>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申請者が、法人で、その役員等のうちに第三号の二から第五号まで又は第六号から前号までのいずれかに該当する者のあるものであるとき。</t>
    <phoneticPr fontId="4"/>
  </si>
  <si>
    <t>申請者が、法人でない事業所で、その管理者が第三号の二から第五号まで又は第六号から第七号までのいずれかに該当する者であるとき。</t>
    <phoneticPr fontId="4"/>
  </si>
  <si>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33"/>
  </si>
  <si>
    <t>介護保険法第１１５条の１２第２項</t>
    <phoneticPr fontId="33"/>
  </si>
  <si>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4"/>
  </si>
  <si>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4"/>
  </si>
  <si>
    <t>当該申請に係る事業所が当該市町村の区域の外にある場合であって、その所在地の市町村長の同意を得ていないとき。</t>
    <phoneticPr fontId="4"/>
  </si>
  <si>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</si>
  <si>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</si>
  <si>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</si>
  <si>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4"/>
  </si>
  <si>
    <t>七の二</t>
    <rPh sb="0" eb="1">
      <t>シチ</t>
    </rPh>
    <rPh sb="2" eb="3">
      <t>フタ</t>
    </rPh>
    <phoneticPr fontId="4"/>
  </si>
  <si>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</si>
  <si>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申請者（介護予防認知症対応型共同生活介護に係る指定の申請者を除く。）が、法人で、その役員等のうちに第四号の二から第六号まで又は前三号のいずれかに該当する者のあるものであるとき。</t>
    <phoneticPr fontId="4"/>
  </si>
  <si>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4"/>
  </si>
  <si>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4"/>
  </si>
  <si>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4"/>
  </si>
  <si>
    <t>（別紙④：介護予防支援事業所向け）</t>
    <rPh sb="1" eb="3">
      <t>ベッシ</t>
    </rPh>
    <rPh sb="5" eb="7">
      <t>カイゴ</t>
    </rPh>
    <rPh sb="7" eb="9">
      <t>ヨボウ</t>
    </rPh>
    <rPh sb="9" eb="11">
      <t>シエン</t>
    </rPh>
    <rPh sb="11" eb="14">
      <t>ジギョウショ</t>
    </rPh>
    <rPh sb="14" eb="15">
      <t>ム</t>
    </rPh>
    <phoneticPr fontId="33"/>
  </si>
  <si>
    <t>介護保険法第115条の22第２項</t>
    <phoneticPr fontId="33"/>
  </si>
  <si>
    <t>当該申請に係る事業所の従業者の知識及び技能並びに人員が、第百十五条の二十四第一項の市町村の条例で定める基準及び同項の市町村の条例で定める員数を満たしていないとき。</t>
    <phoneticPr fontId="4"/>
  </si>
  <si>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4"/>
  </si>
  <si>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</si>
  <si>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</si>
  <si>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4"/>
  </si>
  <si>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4"/>
  </si>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</sst>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人&quot;"/>
    <numFmt numFmtId="179" formatCode="#,##0.##"/>
    <numFmt numFmtId="180" formatCode="#,##0.0;[Red]\-#,##0.0"/>
    <numFmt numFmtId="181" formatCode="#,##0.0&quot;人&quot;"/>
  </numFmts>
  <fonts count="35"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
      <sz val="9"/>
      <color rgb="FF000000"/>
      <name val="Meiryo UI"/>
      <family val="3"/>
      <charset val="128"/>
    </font>
    <font>
      <sz val="10"/>
      <color rgb="FF000000"/>
      <name val="Times New Roman"/>
      <family val="1"/>
    </font>
    <font>
      <sz val="11"/>
      <name val="ＭＳ Ｐゴシック"/>
      <family val="3"/>
      <charset val="128"/>
    </font>
    <font>
      <sz val="11"/>
      <color rgb="FF000000"/>
      <name val="ＭＳ Ｐゴシック"/>
      <family val="3"/>
      <charset val="128"/>
    </font>
    <font>
      <b/>
      <sz val="12"/>
      <color rgb="FF000000"/>
      <name val="ＭＳ Ｐゴシック"/>
      <family val="3"/>
      <charset val="128"/>
    </font>
    <font>
      <sz val="10"/>
      <name val="ＭＳ Ｐゴシック"/>
      <family val="3"/>
      <charset val="128"/>
    </font>
    <font>
      <sz val="9"/>
      <color rgb="FF000000"/>
      <name val="ＭＳ Ｐゴシック"/>
      <family val="3"/>
      <charset val="128"/>
    </font>
    <font>
      <sz val="10"/>
      <color rgb="FF000000"/>
      <name val="ＭＳ Ｐゴシック"/>
      <family val="3"/>
      <charset val="128"/>
    </font>
    <font>
      <b/>
      <sz val="12"/>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sz val="11"/>
      <color theme="1"/>
      <name val="游ゴシック"/>
      <family val="2"/>
      <scheme val="minor"/>
    </font>
    <font>
      <sz val="11"/>
      <color theme="1"/>
      <name val="ＭＳ Ｐゴシック"/>
      <family val="3"/>
      <charset val="128"/>
    </font>
    <font>
      <sz val="6"/>
      <name val="游ゴシック"/>
      <family val="3"/>
      <charset val="128"/>
      <scheme val="minor"/>
    </font>
    <font>
      <sz val="8"/>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theme="0" tint="-4.9989318521683403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20" fillId="0" borderId="0"/>
    <xf numFmtId="0" fontId="21" fillId="0" borderId="0"/>
    <xf numFmtId="0" fontId="31" fillId="0" borderId="0"/>
  </cellStyleXfs>
  <cellXfs count="374">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protection locked="0"/>
    </xf>
    <xf numFmtId="0" fontId="6" fillId="0" borderId="0" xfId="0" applyFont="1" applyAlignment="1">
      <alignment horizontal="left" vertical="center"/>
    </xf>
    <xf numFmtId="0" fontId="5" fillId="0" borderId="0" xfId="0" applyFont="1">
      <alignment vertical="center"/>
    </xf>
    <xf numFmtId="0" fontId="5" fillId="3" borderId="0" xfId="0" applyFont="1" applyFill="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right" vertical="center"/>
    </xf>
    <xf numFmtId="0" fontId="6" fillId="4" borderId="0" xfId="0" applyFont="1" applyFill="1" applyAlignment="1">
      <alignment horizontal="center" vertical="center"/>
    </xf>
    <xf numFmtId="0" fontId="6" fillId="4" borderId="0" xfId="0" applyFont="1" applyFill="1" applyAlignment="1">
      <alignment horizontal="right" vertical="center"/>
    </xf>
    <xf numFmtId="0" fontId="6" fillId="4" borderId="0" xfId="0" applyFont="1" applyFill="1">
      <alignment vertical="center"/>
    </xf>
    <xf numFmtId="0" fontId="6" fillId="0" borderId="0" xfId="0" applyFont="1">
      <alignment vertical="center"/>
    </xf>
    <xf numFmtId="0" fontId="5" fillId="0" borderId="0" xfId="0" applyFont="1" applyAlignment="1">
      <alignment horizontal="center" vertical="center"/>
    </xf>
    <xf numFmtId="0" fontId="2" fillId="0" borderId="0" xfId="0" quotePrefix="1" applyFont="1" applyAlignment="1">
      <alignment horizontal="center" vertical="center"/>
    </xf>
    <xf numFmtId="0" fontId="2" fillId="2" borderId="1" xfId="0" applyFont="1" applyFill="1" applyBorder="1" applyAlignment="1" applyProtection="1">
      <alignment horizontal="center" vertical="center"/>
      <protection locked="0"/>
    </xf>
    <xf numFmtId="0" fontId="2" fillId="4" borderId="0" xfId="0" applyFont="1" applyFill="1">
      <alignment vertical="center"/>
    </xf>
    <xf numFmtId="0" fontId="5" fillId="4" borderId="0" xfId="0" applyFont="1" applyFill="1" applyAlignment="1">
      <alignment horizontal="right" vertical="center"/>
    </xf>
    <xf numFmtId="0" fontId="5" fillId="4" borderId="0" xfId="0" applyFont="1" applyFill="1">
      <alignment vertical="center"/>
    </xf>
    <xf numFmtId="0" fontId="5" fillId="4" borderId="0" xfId="0" applyFont="1" applyFill="1" applyAlignment="1">
      <alignment horizontal="center" vertical="center"/>
    </xf>
    <xf numFmtId="0" fontId="2" fillId="4" borderId="0" xfId="0" applyFont="1" applyFill="1" applyAlignment="1">
      <alignment horizontal="center" vertical="center"/>
    </xf>
    <xf numFmtId="0" fontId="7" fillId="4" borderId="0" xfId="0" applyFont="1" applyFill="1" applyAlignment="1">
      <alignment horizontal="centerContinuous" vertical="center"/>
    </xf>
    <xf numFmtId="0" fontId="2" fillId="4" borderId="0" xfId="0" applyFont="1" applyFill="1" applyAlignment="1">
      <alignment horizontal="centerContinuous" vertical="center"/>
    </xf>
    <xf numFmtId="0" fontId="7" fillId="0" borderId="0" xfId="0" applyFont="1">
      <alignment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right" vertical="center"/>
    </xf>
    <xf numFmtId="20" fontId="2" fillId="4" borderId="0" xfId="0" applyNumberFormat="1" applyFont="1" applyFill="1">
      <alignment vertical="center"/>
    </xf>
    <xf numFmtId="20" fontId="2" fillId="4" borderId="0" xfId="0" applyNumberFormat="1" applyFont="1" applyFill="1" applyAlignment="1">
      <alignment horizontal="center" vertical="center"/>
    </xf>
    <xf numFmtId="176" fontId="2" fillId="4" borderId="0" xfId="0" applyNumberFormat="1" applyFont="1" applyFill="1">
      <alignment vertical="center"/>
    </xf>
    <xf numFmtId="0" fontId="2" fillId="4" borderId="0" xfId="0" applyFont="1" applyFill="1" applyAlignment="1">
      <alignment horizontal="left" vertical="center"/>
    </xf>
    <xf numFmtId="0" fontId="7" fillId="0" borderId="0" xfId="0" applyFont="1" applyAlignment="1">
      <alignment horizontal="lef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quotePrefix="1" applyFont="1" applyBorder="1" applyAlignment="1">
      <alignment horizontal="center" vertical="center"/>
    </xf>
    <xf numFmtId="0" fontId="2" fillId="0" borderId="5"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32" xfId="0" applyFont="1" applyBorder="1">
      <alignment vertical="center"/>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77" fontId="2" fillId="3" borderId="38" xfId="0" applyNumberFormat="1" applyFont="1" applyFill="1" applyBorder="1" applyAlignment="1" applyProtection="1">
      <alignment horizontal="center" vertical="center" shrinkToFit="1"/>
      <protection locked="0"/>
    </xf>
    <xf numFmtId="177" fontId="2" fillId="3" borderId="39" xfId="0" applyNumberFormat="1" applyFont="1" applyFill="1" applyBorder="1" applyAlignment="1" applyProtection="1">
      <alignment horizontal="center" vertical="center" shrinkToFit="1"/>
      <protection locked="0"/>
    </xf>
    <xf numFmtId="177" fontId="2" fillId="3" borderId="40" xfId="0" applyNumberFormat="1" applyFont="1" applyFill="1" applyBorder="1" applyAlignment="1" applyProtection="1">
      <alignment horizontal="center" vertical="center" shrinkToFit="1"/>
      <protection locked="0"/>
    </xf>
    <xf numFmtId="177" fontId="5" fillId="4" borderId="33" xfId="0" applyNumberFormat="1" applyFont="1" applyFill="1" applyBorder="1" applyAlignment="1">
      <alignment horizontal="center" vertical="center" wrapText="1"/>
    </xf>
    <xf numFmtId="177" fontId="5" fillId="4" borderId="37" xfId="0" applyNumberFormat="1" applyFont="1" applyFill="1" applyBorder="1" applyAlignment="1">
      <alignment horizontal="center" vertical="center" wrapText="1"/>
    </xf>
    <xf numFmtId="177" fontId="5" fillId="4" borderId="33" xfId="1" applyNumberFormat="1" applyFont="1" applyFill="1" applyBorder="1" applyAlignment="1" applyProtection="1">
      <alignment horizontal="center" vertical="center" wrapText="1"/>
    </xf>
    <xf numFmtId="177" fontId="5" fillId="4" borderId="37" xfId="1" applyNumberFormat="1" applyFont="1" applyFill="1" applyBorder="1" applyAlignment="1" applyProtection="1">
      <alignment horizontal="center" vertical="center" wrapText="1"/>
    </xf>
    <xf numFmtId="0" fontId="2" fillId="3" borderId="33"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2" fillId="0" borderId="41" xfId="0" applyFont="1" applyBorder="1">
      <alignment vertical="center"/>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77" fontId="2" fillId="3" borderId="42" xfId="0" applyNumberFormat="1" applyFont="1" applyFill="1" applyBorder="1" applyAlignment="1" applyProtection="1">
      <alignment horizontal="center" vertical="center" shrinkToFit="1"/>
      <protection locked="0"/>
    </xf>
    <xf numFmtId="177" fontId="2" fillId="3" borderId="43" xfId="0" applyNumberFormat="1" applyFont="1" applyFill="1" applyBorder="1" applyAlignment="1" applyProtection="1">
      <alignment horizontal="center" vertical="center" shrinkToFit="1"/>
      <protection locked="0"/>
    </xf>
    <xf numFmtId="177" fontId="2" fillId="3" borderId="44" xfId="0" applyNumberFormat="1" applyFont="1" applyFill="1" applyBorder="1" applyAlignment="1" applyProtection="1">
      <alignment horizontal="center" vertical="center" shrinkToFit="1"/>
      <protection locked="0"/>
    </xf>
    <xf numFmtId="177" fontId="5" fillId="4" borderId="17" xfId="0" applyNumberFormat="1" applyFont="1" applyFill="1" applyBorder="1" applyAlignment="1">
      <alignment horizontal="center" vertical="center" wrapText="1"/>
    </xf>
    <xf numFmtId="177" fontId="5" fillId="4" borderId="19" xfId="0" applyNumberFormat="1" applyFont="1" applyFill="1" applyBorder="1" applyAlignment="1">
      <alignment horizontal="center" vertical="center" wrapText="1"/>
    </xf>
    <xf numFmtId="177" fontId="5" fillId="4" borderId="17" xfId="1" applyNumberFormat="1" applyFont="1" applyFill="1" applyBorder="1" applyAlignment="1" applyProtection="1">
      <alignment horizontal="center" vertical="center" wrapText="1"/>
    </xf>
    <xf numFmtId="177" fontId="5" fillId="4" borderId="19" xfId="1"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0" borderId="45" xfId="0" applyFont="1" applyBorder="1">
      <alignment vertical="center"/>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shrinkToFit="1"/>
      <protection locked="0"/>
    </xf>
    <xf numFmtId="0" fontId="2" fillId="2" borderId="49" xfId="0" applyFont="1" applyFill="1" applyBorder="1" applyAlignment="1" applyProtection="1">
      <alignment horizontal="center" vertical="center" shrinkToFit="1"/>
      <protection locked="0"/>
    </xf>
    <xf numFmtId="0" fontId="2" fillId="2" borderId="47" xfId="0" applyFont="1" applyFill="1" applyBorder="1" applyAlignment="1" applyProtection="1">
      <alignment horizontal="center" vertical="center" shrinkToFit="1"/>
      <protection locked="0"/>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177" fontId="2" fillId="3" borderId="29" xfId="0" applyNumberFormat="1" applyFont="1" applyFill="1" applyBorder="1" applyAlignment="1" applyProtection="1">
      <alignment horizontal="center" vertical="center" shrinkToFit="1"/>
      <protection locked="0"/>
    </xf>
    <xf numFmtId="177" fontId="2" fillId="3" borderId="30" xfId="0" applyNumberFormat="1" applyFont="1" applyFill="1" applyBorder="1" applyAlignment="1" applyProtection="1">
      <alignment horizontal="center" vertical="center" shrinkToFit="1"/>
      <protection locked="0"/>
    </xf>
    <xf numFmtId="177" fontId="2" fillId="3" borderId="31" xfId="0" applyNumberFormat="1" applyFont="1" applyFill="1" applyBorder="1" applyAlignment="1" applyProtection="1">
      <alignment horizontal="center" vertical="center" shrinkToFit="1"/>
      <protection locked="0"/>
    </xf>
    <xf numFmtId="177" fontId="5" fillId="4" borderId="46" xfId="0" applyNumberFormat="1" applyFont="1" applyFill="1" applyBorder="1" applyAlignment="1">
      <alignment horizontal="center" vertical="center" wrapText="1"/>
    </xf>
    <xf numFmtId="177" fontId="5" fillId="4" borderId="50" xfId="0" applyNumberFormat="1" applyFont="1" applyFill="1" applyBorder="1" applyAlignment="1">
      <alignment horizontal="center" vertical="center" wrapText="1"/>
    </xf>
    <xf numFmtId="177" fontId="5" fillId="4" borderId="46" xfId="1" applyNumberFormat="1" applyFont="1" applyFill="1" applyBorder="1" applyAlignment="1" applyProtection="1">
      <alignment horizontal="center" vertical="center" wrapText="1"/>
    </xf>
    <xf numFmtId="177" fontId="5" fillId="4" borderId="50" xfId="1" applyNumberFormat="1" applyFont="1" applyFill="1" applyBorder="1" applyAlignment="1" applyProtection="1">
      <alignment horizontal="center" vertical="center" wrapText="1"/>
    </xf>
    <xf numFmtId="0" fontId="2" fillId="3" borderId="46" xfId="0"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2" fillId="3" borderId="50" xfId="0" applyFont="1" applyFill="1" applyBorder="1" applyAlignment="1" applyProtection="1">
      <alignment horizontal="left" vertical="center" wrapText="1"/>
      <protection locked="0"/>
    </xf>
    <xf numFmtId="0" fontId="10"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7" fillId="4" borderId="0" xfId="0" applyFont="1" applyFill="1">
      <alignment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Continuous"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51" xfId="0" applyFont="1" applyBorder="1" applyAlignment="1">
      <alignment horizontal="center" vertical="center"/>
    </xf>
    <xf numFmtId="178" fontId="7" fillId="4" borderId="0" xfId="0" applyNumberFormat="1" applyFont="1" applyFill="1" applyAlignment="1">
      <alignment horizontal="center" vertical="center"/>
    </xf>
    <xf numFmtId="179" fontId="7" fillId="0" borderId="2" xfId="0" applyNumberFormat="1" applyFont="1" applyBorder="1" applyAlignment="1">
      <alignment horizontal="right" vertical="center"/>
    </xf>
    <xf numFmtId="179" fontId="7" fillId="0" borderId="3" xfId="0" applyNumberFormat="1" applyFont="1" applyBorder="1" applyAlignment="1">
      <alignment horizontal="right" vertical="center"/>
    </xf>
    <xf numFmtId="179" fontId="7" fillId="0" borderId="2" xfId="1" applyNumberFormat="1" applyFont="1" applyFill="1" applyBorder="1" applyAlignment="1" applyProtection="1">
      <alignment horizontal="right" vertical="center"/>
    </xf>
    <xf numFmtId="179" fontId="7" fillId="0" borderId="3" xfId="1" applyNumberFormat="1" applyFont="1" applyFill="1" applyBorder="1" applyAlignment="1" applyProtection="1">
      <alignment horizontal="right" vertical="center"/>
    </xf>
    <xf numFmtId="179" fontId="7" fillId="0" borderId="0" xfId="0" applyNumberFormat="1" applyFont="1">
      <alignment vertical="center"/>
    </xf>
    <xf numFmtId="179" fontId="7" fillId="3" borderId="2" xfId="0" applyNumberFormat="1" applyFont="1" applyFill="1" applyBorder="1" applyAlignment="1" applyProtection="1">
      <alignment horizontal="right" vertical="center"/>
      <protection locked="0"/>
    </xf>
    <xf numFmtId="179" fontId="7" fillId="3" borderId="3" xfId="0" applyNumberFormat="1" applyFont="1" applyFill="1" applyBorder="1" applyAlignment="1" applyProtection="1">
      <alignment horizontal="right" vertical="center"/>
      <protection locked="0"/>
    </xf>
    <xf numFmtId="0" fontId="7" fillId="4" borderId="0" xfId="0" applyFont="1" applyFill="1" applyAlignment="1">
      <alignment horizontal="center" vertical="center"/>
    </xf>
    <xf numFmtId="179" fontId="7" fillId="3" borderId="2" xfId="1" applyNumberFormat="1" applyFont="1" applyFill="1" applyBorder="1" applyAlignment="1" applyProtection="1">
      <alignment horizontal="right" vertical="center"/>
      <protection locked="0"/>
    </xf>
    <xf numFmtId="179" fontId="7" fillId="3" borderId="3" xfId="1" applyNumberFormat="1" applyFont="1" applyFill="1" applyBorder="1" applyAlignment="1" applyProtection="1">
      <alignment horizontal="right" vertical="center"/>
      <protection locked="0"/>
    </xf>
    <xf numFmtId="180" fontId="7" fillId="4" borderId="0" xfId="1" applyNumberFormat="1" applyFont="1" applyFill="1" applyBorder="1" applyAlignment="1" applyProtection="1">
      <alignment horizontal="right" vertical="center"/>
    </xf>
    <xf numFmtId="0" fontId="7" fillId="4" borderId="0" xfId="0" applyFont="1" applyFill="1" applyAlignment="1">
      <alignment horizontal="center" vertical="center"/>
    </xf>
    <xf numFmtId="0" fontId="7" fillId="4" borderId="0" xfId="0" applyFont="1" applyFill="1" applyAlignment="1">
      <alignment horizontal="right" vertical="center"/>
    </xf>
    <xf numFmtId="180" fontId="7" fillId="4" borderId="0" xfId="1" applyNumberFormat="1" applyFont="1" applyFill="1" applyBorder="1" applyAlignment="1" applyProtection="1">
      <alignment vertical="center"/>
    </xf>
    <xf numFmtId="176" fontId="7" fillId="4" borderId="0" xfId="0" applyNumberFormat="1" applyFont="1" applyFill="1">
      <alignment vertical="center"/>
    </xf>
    <xf numFmtId="0" fontId="7" fillId="0" borderId="0" xfId="0" applyFont="1" applyAlignment="1">
      <alignment horizontal="right"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11" fillId="0" borderId="0" xfId="0" applyFont="1">
      <alignment vertical="center"/>
    </xf>
    <xf numFmtId="0" fontId="7" fillId="4" borderId="0" xfId="0" applyFont="1" applyFill="1" applyAlignment="1">
      <alignment horizontal="left" vertical="center"/>
    </xf>
    <xf numFmtId="179" fontId="7" fillId="0" borderId="2" xfId="0" applyNumberFormat="1" applyFont="1" applyBorder="1" applyAlignment="1">
      <alignment horizontal="center" vertical="center"/>
    </xf>
    <xf numFmtId="179" fontId="7" fillId="0" borderId="18" xfId="0" applyNumberFormat="1" applyFont="1" applyBorder="1" applyAlignment="1">
      <alignment horizontal="center" vertical="center"/>
    </xf>
    <xf numFmtId="179" fontId="7" fillId="0" borderId="3" xfId="0" applyNumberFormat="1" applyFont="1" applyBorder="1" applyAlignment="1">
      <alignment horizontal="center" vertical="center"/>
    </xf>
    <xf numFmtId="0" fontId="7" fillId="0" borderId="0" xfId="0" applyFont="1" applyAlignment="1">
      <alignment horizontal="center" vertical="center"/>
    </xf>
    <xf numFmtId="176" fontId="7" fillId="0" borderId="2"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3" xfId="0" applyNumberFormat="1" applyFont="1" applyBorder="1" applyAlignment="1">
      <alignment horizontal="center" vertical="center"/>
    </xf>
    <xf numFmtId="180" fontId="7" fillId="4" borderId="0" xfId="0" applyNumberFormat="1" applyFont="1" applyFill="1" applyAlignment="1">
      <alignment horizontal="center" vertical="center"/>
    </xf>
    <xf numFmtId="0" fontId="7" fillId="0" borderId="0" xfId="0" applyFont="1" applyAlignment="1">
      <alignment vertical="center" wrapText="1"/>
    </xf>
    <xf numFmtId="0" fontId="7" fillId="0" borderId="0" xfId="0" applyFont="1" applyAlignment="1">
      <alignment horizontal="justify" vertical="center" wrapText="1"/>
    </xf>
    <xf numFmtId="181" fontId="7" fillId="4" borderId="2" xfId="0" applyNumberFormat="1" applyFont="1" applyFill="1" applyBorder="1" applyAlignment="1">
      <alignment horizontal="center" vertical="center"/>
    </xf>
    <xf numFmtId="181" fontId="7" fillId="4" borderId="18" xfId="0" applyNumberFormat="1" applyFont="1" applyFill="1" applyBorder="1" applyAlignment="1">
      <alignment horizontal="center" vertical="center"/>
    </xf>
    <xf numFmtId="181" fontId="7" fillId="4" borderId="3" xfId="0" applyNumberFormat="1" applyFont="1" applyFill="1" applyBorder="1" applyAlignment="1">
      <alignment horizontal="center" vertical="center"/>
    </xf>
    <xf numFmtId="0" fontId="8" fillId="0" borderId="0" xfId="0" applyFont="1" applyAlignment="1">
      <alignment vertical="center" wrapText="1"/>
    </xf>
    <xf numFmtId="0" fontId="8" fillId="0" borderId="0" xfId="0" applyFont="1" applyAlignment="1">
      <alignment horizontal="justify" vertical="center" wrapText="1"/>
    </xf>
    <xf numFmtId="0" fontId="0" fillId="4" borderId="0" xfId="0" applyFill="1">
      <alignment vertical="center"/>
    </xf>
    <xf numFmtId="0" fontId="6"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lignment vertical="center"/>
    </xf>
    <xf numFmtId="0" fontId="8" fillId="3" borderId="1" xfId="0" applyFont="1" applyFill="1" applyBorder="1" applyAlignment="1">
      <alignment horizontal="left" vertical="center"/>
    </xf>
    <xf numFmtId="0" fontId="8" fillId="4" borderId="0" xfId="0" applyFont="1" applyFill="1" applyAlignment="1">
      <alignment horizontal="left" vertical="center"/>
    </xf>
    <xf numFmtId="0" fontId="8" fillId="5" borderId="1" xfId="0" applyFont="1" applyFill="1" applyBorder="1" applyAlignment="1">
      <alignment horizontal="left" vertical="center"/>
    </xf>
    <xf numFmtId="0" fontId="12" fillId="4" borderId="0" xfId="0" applyFont="1" applyFill="1" applyAlignment="1">
      <alignment horizontal="left"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13" fillId="4" borderId="0" xfId="0" applyFont="1" applyFill="1" applyAlignment="1">
      <alignment horizontal="left" vertical="center"/>
    </xf>
    <xf numFmtId="0" fontId="8" fillId="4" borderId="0" xfId="0" applyFont="1" applyFill="1" applyAlignment="1">
      <alignment horizontal="left" vertical="center" wrapText="1"/>
    </xf>
    <xf numFmtId="0" fontId="13" fillId="4" borderId="0" xfId="0" applyFont="1" applyFill="1">
      <alignment vertical="center"/>
    </xf>
    <xf numFmtId="0" fontId="10" fillId="4" borderId="0" xfId="0" applyFont="1" applyFill="1">
      <alignment vertical="center"/>
    </xf>
    <xf numFmtId="0" fontId="13" fillId="4" borderId="0" xfId="0" applyFont="1" applyFill="1" applyAlignment="1">
      <alignment vertical="center" shrinkToFit="1"/>
    </xf>
    <xf numFmtId="0" fontId="16" fillId="4" borderId="0" xfId="0" applyFont="1" applyFill="1" applyAlignment="1">
      <alignment vertical="center" shrinkToFit="1"/>
    </xf>
    <xf numFmtId="0" fontId="8" fillId="4" borderId="0" xfId="0" applyFont="1" applyFill="1" applyAlignment="1">
      <alignment vertical="center" wrapText="1"/>
    </xf>
    <xf numFmtId="0" fontId="8" fillId="4" borderId="0" xfId="0" applyFont="1" applyFill="1" applyAlignment="1">
      <alignment vertical="center" textRotation="90"/>
    </xf>
    <xf numFmtId="0" fontId="17" fillId="4" borderId="0" xfId="0" applyFont="1" applyFill="1" applyAlignment="1">
      <alignment horizontal="left" vertical="center"/>
    </xf>
    <xf numFmtId="0" fontId="17" fillId="0" borderId="0" xfId="0" applyFont="1" applyAlignment="1">
      <alignment horizontal="left" vertical="center"/>
    </xf>
    <xf numFmtId="0" fontId="21" fillId="4" borderId="0" xfId="2" applyFont="1" applyFill="1" applyAlignment="1">
      <alignment horizontal="left" vertical="top"/>
    </xf>
    <xf numFmtId="0" fontId="22" fillId="4" borderId="0" xfId="2" applyFont="1" applyFill="1" applyAlignment="1">
      <alignment horizontal="center" vertical="top"/>
    </xf>
    <xf numFmtId="0" fontId="22" fillId="4" borderId="0" xfId="2" applyFont="1" applyFill="1" applyAlignment="1">
      <alignment horizontal="left" vertical="top"/>
    </xf>
    <xf numFmtId="0" fontId="23" fillId="4" borderId="0" xfId="2" applyFont="1" applyFill="1" applyAlignment="1">
      <alignment horizontal="center" vertical="center"/>
    </xf>
    <xf numFmtId="0" fontId="22" fillId="4" borderId="33" xfId="2" applyFont="1" applyFill="1" applyBorder="1" applyAlignment="1">
      <alignment horizontal="center" vertical="top"/>
    </xf>
    <xf numFmtId="0" fontId="22" fillId="4" borderId="36" xfId="2" applyFont="1" applyFill="1" applyBorder="1" applyAlignment="1">
      <alignment horizontal="center" vertical="top"/>
    </xf>
    <xf numFmtId="0" fontId="22" fillId="4" borderId="34" xfId="2" applyFont="1" applyFill="1" applyBorder="1" applyAlignment="1">
      <alignment horizontal="center" vertical="top"/>
    </xf>
    <xf numFmtId="0" fontId="22" fillId="4" borderId="35" xfId="2" applyFont="1" applyFill="1" applyBorder="1" applyAlignment="1">
      <alignment horizontal="center" vertical="top"/>
    </xf>
    <xf numFmtId="0" fontId="22" fillId="4" borderId="37" xfId="2" applyFont="1" applyFill="1" applyBorder="1" applyAlignment="1">
      <alignment horizontal="center" vertical="top"/>
    </xf>
    <xf numFmtId="0" fontId="22" fillId="4" borderId="42" xfId="2" applyFont="1" applyFill="1" applyBorder="1" applyAlignment="1">
      <alignment horizontal="center" vertical="center"/>
    </xf>
    <xf numFmtId="0" fontId="22" fillId="4" borderId="43" xfId="2" applyFont="1" applyFill="1" applyBorder="1" applyAlignment="1">
      <alignment horizontal="center" vertical="center"/>
    </xf>
    <xf numFmtId="0" fontId="22" fillId="4" borderId="52" xfId="2" applyFont="1" applyFill="1" applyBorder="1" applyAlignment="1">
      <alignment horizontal="center" vertical="top"/>
    </xf>
    <xf numFmtId="0" fontId="22" fillId="4" borderId="53" xfId="2" applyFont="1" applyFill="1" applyBorder="1" applyAlignment="1">
      <alignment horizontal="center" vertical="top"/>
    </xf>
    <xf numFmtId="0" fontId="22" fillId="4" borderId="54" xfId="2" applyFont="1" applyFill="1" applyBorder="1" applyAlignment="1">
      <alignment horizontal="center" vertical="top"/>
    </xf>
    <xf numFmtId="0" fontId="22" fillId="4" borderId="55" xfId="2" applyFont="1" applyFill="1" applyBorder="1" applyAlignment="1">
      <alignment horizontal="center" vertical="center"/>
    </xf>
    <xf numFmtId="0" fontId="22" fillId="4" borderId="56" xfId="2" applyFont="1" applyFill="1" applyBorder="1" applyAlignment="1">
      <alignment horizontal="center" vertical="center"/>
    </xf>
    <xf numFmtId="0" fontId="22" fillId="4" borderId="57" xfId="2" applyFont="1" applyFill="1" applyBorder="1" applyAlignment="1">
      <alignment horizontal="center" vertical="center"/>
    </xf>
    <xf numFmtId="0" fontId="22" fillId="4" borderId="55" xfId="2" applyFont="1" applyFill="1" applyBorder="1" applyAlignment="1">
      <alignment horizontal="center" vertical="top"/>
    </xf>
    <xf numFmtId="0" fontId="22" fillId="4" borderId="58" xfId="2" applyFont="1" applyFill="1" applyBorder="1" applyAlignment="1">
      <alignment horizontal="center" vertical="center"/>
    </xf>
    <xf numFmtId="0" fontId="22" fillId="4" borderId="59" xfId="2" applyFont="1" applyFill="1" applyBorder="1" applyAlignment="1">
      <alignment horizontal="center" vertical="center"/>
    </xf>
    <xf numFmtId="0" fontId="22" fillId="4" borderId="60" xfId="2" applyFont="1" applyFill="1" applyBorder="1" applyAlignment="1">
      <alignment horizontal="center" vertical="center"/>
    </xf>
    <xf numFmtId="0" fontId="22" fillId="4" borderId="61" xfId="2" applyFont="1" applyFill="1" applyBorder="1" applyAlignment="1">
      <alignment horizontal="center" vertical="top"/>
    </xf>
    <xf numFmtId="0" fontId="22" fillId="4" borderId="62" xfId="2" applyFont="1" applyFill="1" applyBorder="1" applyAlignment="1">
      <alignment horizontal="center" vertical="top"/>
    </xf>
    <xf numFmtId="0" fontId="22" fillId="4" borderId="63" xfId="2" applyFont="1" applyFill="1" applyBorder="1" applyAlignment="1">
      <alignment horizontal="center" vertical="top"/>
    </xf>
    <xf numFmtId="0" fontId="22" fillId="4" borderId="64" xfId="2" applyFont="1" applyFill="1" applyBorder="1" applyAlignment="1">
      <alignment horizontal="center" vertical="center"/>
    </xf>
    <xf numFmtId="0" fontId="22" fillId="4" borderId="51" xfId="2" applyFont="1" applyFill="1" applyBorder="1" applyAlignment="1">
      <alignment horizontal="center" vertical="center"/>
    </xf>
    <xf numFmtId="0" fontId="22" fillId="4" borderId="65" xfId="2" applyFont="1" applyFill="1" applyBorder="1" applyAlignment="1">
      <alignment horizontal="center" vertical="center"/>
    </xf>
    <xf numFmtId="0" fontId="22" fillId="4" borderId="64" xfId="2" applyFont="1" applyFill="1" applyBorder="1" applyAlignment="1">
      <alignment horizontal="center" vertical="top"/>
    </xf>
    <xf numFmtId="0" fontId="22" fillId="4" borderId="66" xfId="2" applyFont="1" applyFill="1" applyBorder="1" applyAlignment="1">
      <alignment horizontal="center" vertical="center"/>
    </xf>
    <xf numFmtId="0" fontId="22" fillId="4" borderId="20" xfId="2" applyFont="1" applyFill="1" applyBorder="1" applyAlignment="1">
      <alignment horizontal="center" vertical="top"/>
    </xf>
    <xf numFmtId="0" fontId="22" fillId="4" borderId="1" xfId="2" applyFont="1" applyFill="1" applyBorder="1" applyAlignment="1">
      <alignment horizontal="center" vertical="top"/>
    </xf>
    <xf numFmtId="0" fontId="22" fillId="4" borderId="21" xfId="2" applyFont="1" applyFill="1" applyBorder="1" applyAlignment="1">
      <alignment horizontal="center" vertical="top"/>
    </xf>
    <xf numFmtId="0" fontId="22" fillId="4" borderId="17" xfId="2" applyFont="1" applyFill="1" applyBorder="1" applyAlignment="1">
      <alignment horizontal="center" vertical="top"/>
    </xf>
    <xf numFmtId="0" fontId="22" fillId="4" borderId="18" xfId="2" applyFont="1" applyFill="1" applyBorder="1" applyAlignment="1">
      <alignment horizontal="center" vertical="top"/>
    </xf>
    <xf numFmtId="0" fontId="22" fillId="4" borderId="18" xfId="2" applyFont="1" applyFill="1" applyBorder="1" applyAlignment="1">
      <alignment horizontal="center" vertical="top"/>
    </xf>
    <xf numFmtId="0" fontId="22" fillId="4" borderId="67" xfId="2" applyFont="1" applyFill="1" applyBorder="1" applyAlignment="1">
      <alignment horizontal="center" vertical="top"/>
    </xf>
    <xf numFmtId="0" fontId="22" fillId="4" borderId="53" xfId="2" applyFont="1" applyFill="1" applyBorder="1" applyAlignment="1">
      <alignment horizontal="center" vertical="top"/>
    </xf>
    <xf numFmtId="0" fontId="22" fillId="4" borderId="43" xfId="2" applyFont="1" applyFill="1" applyBorder="1" applyAlignment="1">
      <alignment horizontal="center" vertical="top"/>
    </xf>
    <xf numFmtId="0" fontId="22" fillId="4" borderId="44" xfId="2" applyFont="1" applyFill="1" applyBorder="1" applyAlignment="1">
      <alignment horizontal="center" vertical="top"/>
    </xf>
    <xf numFmtId="0" fontId="22" fillId="4" borderId="68" xfId="2" applyFont="1" applyFill="1" applyBorder="1" applyAlignment="1">
      <alignment horizontal="center" vertical="top"/>
    </xf>
    <xf numFmtId="0" fontId="22" fillId="4" borderId="69" xfId="2" applyFont="1" applyFill="1" applyBorder="1" applyAlignment="1">
      <alignment horizontal="center" vertical="top"/>
    </xf>
    <xf numFmtId="0" fontId="22" fillId="4" borderId="69" xfId="2" applyFont="1" applyFill="1" applyBorder="1" applyAlignment="1">
      <alignment horizontal="center" vertical="top"/>
    </xf>
    <xf numFmtId="0" fontId="22" fillId="4" borderId="70" xfId="2" applyFont="1" applyFill="1" applyBorder="1" applyAlignment="1">
      <alignment horizontal="center" vertical="top"/>
    </xf>
    <xf numFmtId="0" fontId="22" fillId="4" borderId="71" xfId="2" applyFont="1" applyFill="1" applyBorder="1" applyAlignment="1">
      <alignment horizontal="center" vertical="top"/>
    </xf>
    <xf numFmtId="0" fontId="22" fillId="4" borderId="72" xfId="2" applyFont="1" applyFill="1" applyBorder="1" applyAlignment="1">
      <alignment horizontal="center" vertical="top"/>
    </xf>
    <xf numFmtId="0" fontId="22" fillId="4" borderId="73" xfId="2" applyFont="1" applyFill="1" applyBorder="1" applyAlignment="1">
      <alignment horizontal="center" vertical="top"/>
    </xf>
    <xf numFmtId="0" fontId="22" fillId="4" borderId="62" xfId="2" applyFont="1" applyFill="1" applyBorder="1" applyAlignment="1">
      <alignment horizontal="center" vertical="top"/>
    </xf>
    <xf numFmtId="0" fontId="22" fillId="4" borderId="60" xfId="2" applyFont="1" applyFill="1" applyBorder="1" applyAlignment="1">
      <alignment horizontal="center" vertical="top"/>
    </xf>
    <xf numFmtId="0" fontId="22" fillId="4" borderId="74" xfId="2" applyFont="1" applyFill="1" applyBorder="1" applyAlignment="1">
      <alignment horizontal="center" vertical="top"/>
    </xf>
    <xf numFmtId="0" fontId="24" fillId="4" borderId="46" xfId="2" applyFont="1" applyFill="1" applyBorder="1" applyAlignment="1">
      <alignment horizontal="left" vertical="top" wrapText="1"/>
    </xf>
    <xf numFmtId="0" fontId="24" fillId="4" borderId="49" xfId="2" applyFont="1" applyFill="1" applyBorder="1" applyAlignment="1">
      <alignment horizontal="left" vertical="top" wrapText="1"/>
    </xf>
    <xf numFmtId="0" fontId="24" fillId="4" borderId="50" xfId="2" applyFont="1" applyFill="1" applyBorder="1" applyAlignment="1">
      <alignment horizontal="left" vertical="top" wrapText="1"/>
    </xf>
    <xf numFmtId="0" fontId="24" fillId="4" borderId="0" xfId="2" applyFont="1" applyFill="1" applyAlignment="1">
      <alignment horizontal="left" vertical="top"/>
    </xf>
    <xf numFmtId="0" fontId="25" fillId="4" borderId="0" xfId="2" applyFont="1" applyFill="1" applyAlignment="1">
      <alignment horizontal="left" vertical="top" wrapText="1"/>
    </xf>
    <xf numFmtId="0" fontId="21" fillId="0" borderId="0" xfId="3" applyAlignment="1">
      <alignment vertical="center"/>
    </xf>
    <xf numFmtId="0" fontId="21" fillId="0" borderId="1" xfId="3" applyBorder="1" applyAlignment="1">
      <alignment horizontal="center" vertical="center"/>
    </xf>
    <xf numFmtId="0" fontId="21" fillId="0" borderId="9" xfId="3" applyBorder="1" applyAlignment="1">
      <alignment vertical="center"/>
    </xf>
    <xf numFmtId="0" fontId="21" fillId="0" borderId="5" xfId="3" applyBorder="1" applyAlignment="1">
      <alignment vertical="center"/>
    </xf>
    <xf numFmtId="0" fontId="21" fillId="0" borderId="8" xfId="3" applyBorder="1" applyAlignment="1">
      <alignment vertical="center"/>
    </xf>
    <xf numFmtId="0" fontId="21" fillId="0" borderId="75" xfId="3" applyBorder="1" applyAlignment="1">
      <alignment vertical="center"/>
    </xf>
    <xf numFmtId="0" fontId="21" fillId="0" borderId="76" xfId="3" applyBorder="1" applyAlignment="1">
      <alignment vertical="center"/>
    </xf>
    <xf numFmtId="0" fontId="21" fillId="0" borderId="55" xfId="3" applyBorder="1" applyAlignment="1">
      <alignment vertical="center"/>
    </xf>
    <xf numFmtId="0" fontId="21" fillId="0" borderId="56" xfId="3" applyBorder="1" applyAlignment="1">
      <alignment vertical="center"/>
    </xf>
    <xf numFmtId="0" fontId="21" fillId="0" borderId="55" xfId="3" applyBorder="1" applyAlignment="1">
      <alignment horizontal="center" vertical="center"/>
    </xf>
    <xf numFmtId="0" fontId="21" fillId="0" borderId="57" xfId="3" applyBorder="1" applyAlignment="1">
      <alignment horizontal="center" vertical="center"/>
    </xf>
    <xf numFmtId="0" fontId="21" fillId="0" borderId="16" xfId="3" applyBorder="1" applyAlignment="1">
      <alignment vertical="center"/>
    </xf>
    <xf numFmtId="0" fontId="21" fillId="0" borderId="77" xfId="3" applyBorder="1" applyAlignment="1">
      <alignment vertical="center"/>
    </xf>
    <xf numFmtId="0" fontId="21" fillId="0" borderId="15" xfId="3" applyBorder="1" applyAlignment="1">
      <alignment vertical="center"/>
    </xf>
    <xf numFmtId="0" fontId="21" fillId="0" borderId="77" xfId="3" applyBorder="1" applyAlignment="1">
      <alignment vertical="center"/>
    </xf>
    <xf numFmtId="0" fontId="21" fillId="0" borderId="14" xfId="3" applyBorder="1" applyAlignment="1">
      <alignment vertical="center"/>
    </xf>
    <xf numFmtId="0" fontId="21" fillId="0" borderId="57" xfId="3" applyBorder="1" applyAlignment="1">
      <alignment vertical="center"/>
    </xf>
    <xf numFmtId="0" fontId="21" fillId="0" borderId="14" xfId="3" applyBorder="1" applyAlignment="1">
      <alignment vertical="center"/>
    </xf>
    <xf numFmtId="0" fontId="21" fillId="0" borderId="64" xfId="3" applyBorder="1" applyAlignment="1">
      <alignment vertical="center"/>
    </xf>
    <xf numFmtId="0" fontId="21" fillId="0" borderId="78" xfId="3" applyBorder="1" applyAlignment="1">
      <alignment vertical="center"/>
    </xf>
    <xf numFmtId="0" fontId="21" fillId="0" borderId="51" xfId="3" applyBorder="1" applyAlignment="1">
      <alignment vertical="center"/>
    </xf>
    <xf numFmtId="0" fontId="21" fillId="0" borderId="64" xfId="3" applyBorder="1" applyAlignment="1">
      <alignment horizontal="center" vertical="center"/>
    </xf>
    <xf numFmtId="0" fontId="21" fillId="0" borderId="65" xfId="3" applyBorder="1" applyAlignment="1">
      <alignment horizontal="center" vertical="center"/>
    </xf>
    <xf numFmtId="0" fontId="21" fillId="0" borderId="65" xfId="3" applyBorder="1" applyAlignment="1">
      <alignment vertical="center"/>
    </xf>
    <xf numFmtId="0" fontId="21" fillId="0" borderId="56" xfId="3" applyBorder="1" applyAlignment="1">
      <alignment horizontal="center" vertical="center"/>
    </xf>
    <xf numFmtId="0" fontId="21" fillId="0" borderId="15" xfId="3" applyBorder="1" applyAlignment="1">
      <alignment horizontal="center" vertical="center"/>
    </xf>
    <xf numFmtId="0" fontId="21" fillId="0" borderId="0" xfId="3" applyAlignment="1">
      <alignment horizontal="center" vertical="center"/>
    </xf>
    <xf numFmtId="0" fontId="21" fillId="0" borderId="14" xfId="3" applyBorder="1" applyAlignment="1">
      <alignment horizontal="center" vertical="center"/>
    </xf>
    <xf numFmtId="0" fontId="21" fillId="0" borderId="51" xfId="3" applyBorder="1" applyAlignment="1">
      <alignment horizontal="center" vertical="center"/>
    </xf>
    <xf numFmtId="0" fontId="21" fillId="0" borderId="79" xfId="3" applyBorder="1" applyAlignment="1">
      <alignment vertical="center"/>
    </xf>
    <xf numFmtId="0" fontId="21" fillId="0" borderId="25" xfId="3" applyBorder="1" applyAlignment="1">
      <alignment vertical="center"/>
    </xf>
    <xf numFmtId="0" fontId="21" fillId="0" borderId="28" xfId="3" applyBorder="1" applyAlignment="1">
      <alignment vertical="center"/>
    </xf>
    <xf numFmtId="0" fontId="21" fillId="0" borderId="0" xfId="3" applyAlignment="1">
      <alignment horizontal="right" vertical="center"/>
    </xf>
    <xf numFmtId="0" fontId="21" fillId="4" borderId="0" xfId="2" applyFont="1" applyFill="1" applyAlignment="1">
      <alignment horizontal="left" vertical="center"/>
    </xf>
    <xf numFmtId="0" fontId="26" fillId="4" borderId="0" xfId="2" applyFont="1" applyFill="1" applyAlignment="1">
      <alignment horizontal="left" vertical="top"/>
    </xf>
    <xf numFmtId="0" fontId="27" fillId="4" borderId="0" xfId="2" applyFont="1" applyFill="1" applyAlignment="1">
      <alignment horizontal="left" vertical="center"/>
    </xf>
    <xf numFmtId="0" fontId="26" fillId="4" borderId="0" xfId="2" applyFont="1" applyFill="1" applyAlignment="1">
      <alignment horizontal="left" vertical="center"/>
    </xf>
    <xf numFmtId="0" fontId="26" fillId="4" borderId="0" xfId="2" applyFont="1" applyFill="1" applyAlignment="1">
      <alignment horizontal="right" vertical="center"/>
    </xf>
    <xf numFmtId="0" fontId="26" fillId="4" borderId="0" xfId="2" applyFont="1" applyFill="1" applyAlignment="1">
      <alignment horizontal="center" vertical="center"/>
    </xf>
    <xf numFmtId="0" fontId="22" fillId="6" borderId="10" xfId="2" applyFont="1" applyFill="1" applyBorder="1" applyAlignment="1">
      <alignment horizontal="center" vertical="center" shrinkToFit="1"/>
    </xf>
    <xf numFmtId="0" fontId="22" fillId="6" borderId="80" xfId="2" applyFont="1" applyFill="1" applyBorder="1" applyAlignment="1">
      <alignment horizontal="center" vertical="center" shrinkToFit="1"/>
    </xf>
    <xf numFmtId="0" fontId="22" fillId="6" borderId="80" xfId="2" applyFont="1" applyFill="1" applyBorder="1" applyAlignment="1">
      <alignment horizontal="center" vertical="center"/>
    </xf>
    <xf numFmtId="0" fontId="22" fillId="6" borderId="11" xfId="2" applyFont="1" applyFill="1" applyBorder="1" applyAlignment="1">
      <alignment horizontal="center" vertical="center"/>
    </xf>
    <xf numFmtId="0" fontId="26" fillId="4" borderId="17" xfId="2" applyFont="1" applyFill="1" applyBorder="1" applyAlignment="1">
      <alignment horizontal="center" vertical="center" shrinkToFit="1"/>
    </xf>
    <xf numFmtId="0" fontId="26" fillId="4" borderId="3" xfId="2" applyFont="1" applyFill="1" applyBorder="1" applyAlignment="1">
      <alignment horizontal="center" vertical="center" shrinkToFit="1"/>
    </xf>
    <xf numFmtId="0" fontId="26" fillId="4" borderId="2" xfId="2" applyFont="1" applyFill="1" applyBorder="1" applyAlignment="1">
      <alignment horizontal="left" vertical="top" wrapText="1"/>
    </xf>
    <xf numFmtId="0" fontId="26" fillId="4" borderId="18" xfId="2" applyFont="1" applyFill="1" applyBorder="1" applyAlignment="1">
      <alignment horizontal="left" vertical="top" wrapText="1"/>
    </xf>
    <xf numFmtId="0" fontId="26" fillId="4" borderId="3" xfId="2" applyFont="1" applyFill="1" applyBorder="1" applyAlignment="1">
      <alignment horizontal="left" vertical="top" wrapText="1"/>
    </xf>
    <xf numFmtId="0" fontId="26" fillId="4" borderId="19" xfId="2" applyFont="1" applyFill="1" applyBorder="1" applyAlignment="1">
      <alignment horizontal="left" vertical="top" wrapText="1"/>
    </xf>
    <xf numFmtId="0" fontId="26" fillId="4" borderId="46" xfId="2" applyFont="1" applyFill="1" applyBorder="1" applyAlignment="1">
      <alignment horizontal="center" vertical="center" shrinkToFit="1"/>
    </xf>
    <xf numFmtId="0" fontId="26" fillId="4" borderId="47" xfId="2" applyFont="1" applyFill="1" applyBorder="1" applyAlignment="1">
      <alignment horizontal="center" vertical="center" shrinkToFit="1"/>
    </xf>
    <xf numFmtId="0" fontId="26" fillId="4" borderId="48" xfId="2" applyFont="1" applyFill="1" applyBorder="1" applyAlignment="1">
      <alignment horizontal="left" vertical="top" wrapText="1"/>
    </xf>
    <xf numFmtId="0" fontId="26" fillId="4" borderId="49" xfId="2" applyFont="1" applyFill="1" applyBorder="1" applyAlignment="1">
      <alignment horizontal="left" vertical="top" wrapText="1"/>
    </xf>
    <xf numFmtId="0" fontId="26" fillId="4" borderId="47" xfId="2" applyFont="1" applyFill="1" applyBorder="1" applyAlignment="1">
      <alignment horizontal="left" vertical="top" wrapText="1"/>
    </xf>
    <xf numFmtId="0" fontId="26" fillId="4" borderId="50" xfId="2" applyFont="1" applyFill="1" applyBorder="1" applyAlignment="1">
      <alignment horizontal="left" vertical="top" wrapText="1"/>
    </xf>
    <xf numFmtId="0" fontId="28" fillId="4" borderId="0" xfId="2" applyFont="1" applyFill="1" applyAlignment="1">
      <alignment horizontal="left" vertical="top"/>
    </xf>
    <xf numFmtId="0" fontId="29" fillId="4" borderId="0" xfId="2" applyFont="1" applyFill="1" applyAlignment="1">
      <alignment horizontal="left" vertical="top" wrapText="1"/>
    </xf>
    <xf numFmtId="0" fontId="28" fillId="4" borderId="0" xfId="2" applyFont="1" applyFill="1" applyAlignment="1">
      <alignment horizontal="left" vertical="top"/>
    </xf>
    <xf numFmtId="0" fontId="27" fillId="4" borderId="0" xfId="2" applyFont="1" applyFill="1" applyAlignment="1">
      <alignment horizontal="center" vertical="center"/>
    </xf>
    <xf numFmtId="0" fontId="21" fillId="4" borderId="81" xfId="2" applyFont="1" applyFill="1" applyBorder="1" applyAlignment="1">
      <alignment horizontal="left" vertical="center" wrapText="1"/>
    </xf>
    <xf numFmtId="0" fontId="22" fillId="4" borderId="82" xfId="2" applyFont="1" applyFill="1" applyBorder="1" applyAlignment="1">
      <alignment horizontal="left" vertical="center" wrapText="1"/>
    </xf>
    <xf numFmtId="0" fontId="21" fillId="4" borderId="83" xfId="2" applyFont="1" applyFill="1" applyBorder="1" applyAlignment="1">
      <alignment horizontal="left" vertical="center" wrapText="1"/>
    </xf>
    <xf numFmtId="0" fontId="22" fillId="4" borderId="84" xfId="2" applyFont="1" applyFill="1" applyBorder="1" applyAlignment="1">
      <alignment horizontal="left" vertical="center" wrapText="1"/>
    </xf>
    <xf numFmtId="0" fontId="21" fillId="4" borderId="0" xfId="2" applyFont="1" applyFill="1" applyAlignment="1">
      <alignment horizontal="left" vertical="center" wrapText="1"/>
    </xf>
    <xf numFmtId="0" fontId="22" fillId="4" borderId="0" xfId="2" applyFont="1" applyFill="1" applyAlignment="1">
      <alignment horizontal="left" vertical="center" wrapText="1"/>
    </xf>
    <xf numFmtId="0" fontId="21" fillId="4" borderId="10" xfId="2" applyFont="1" applyFill="1" applyBorder="1" applyAlignment="1">
      <alignment horizontal="center" vertical="center" wrapText="1"/>
    </xf>
    <xf numFmtId="0" fontId="21" fillId="4" borderId="11" xfId="2" applyFont="1" applyFill="1" applyBorder="1" applyAlignment="1">
      <alignment horizontal="center" vertical="center" wrapText="1"/>
    </xf>
    <xf numFmtId="0" fontId="21" fillId="4" borderId="85" xfId="2" applyFont="1" applyFill="1" applyBorder="1" applyAlignment="1">
      <alignment horizontal="left" vertical="center" wrapText="1"/>
    </xf>
    <xf numFmtId="0" fontId="21" fillId="4" borderId="58" xfId="2" applyFont="1" applyFill="1" applyBorder="1" applyAlignment="1">
      <alignment horizontal="left" vertical="center" wrapText="1"/>
    </xf>
    <xf numFmtId="0" fontId="21" fillId="4" borderId="75" xfId="2" applyFont="1" applyFill="1" applyBorder="1" applyAlignment="1">
      <alignment horizontal="left" vertical="top" wrapText="1"/>
    </xf>
    <xf numFmtId="0" fontId="21" fillId="4" borderId="16" xfId="2" applyFont="1" applyFill="1" applyBorder="1" applyAlignment="1">
      <alignment horizontal="left" vertical="top" wrapText="1"/>
    </xf>
    <xf numFmtId="0" fontId="21" fillId="4" borderId="75" xfId="2" applyFont="1" applyFill="1" applyBorder="1" applyAlignment="1">
      <alignment horizontal="left" vertical="center" wrapText="1"/>
    </xf>
    <xf numFmtId="0" fontId="21" fillId="4" borderId="16" xfId="2" applyFont="1" applyFill="1" applyBorder="1" applyAlignment="1">
      <alignment horizontal="left" vertical="center" wrapText="1"/>
    </xf>
    <xf numFmtId="0" fontId="21" fillId="4" borderId="79" xfId="2" applyFont="1" applyFill="1" applyBorder="1" applyAlignment="1">
      <alignment horizontal="left" vertical="top" wrapText="1"/>
    </xf>
    <xf numFmtId="0" fontId="21" fillId="4" borderId="28" xfId="2" applyFont="1" applyFill="1" applyBorder="1" applyAlignment="1">
      <alignment horizontal="left" vertical="top" wrapText="1"/>
    </xf>
    <xf numFmtId="0" fontId="21" fillId="4" borderId="0" xfId="2" applyFont="1" applyFill="1" applyAlignment="1">
      <alignment horizontal="left" vertical="top" wrapText="1"/>
    </xf>
    <xf numFmtId="0" fontId="29" fillId="4" borderId="0" xfId="2" applyFont="1" applyFill="1" applyAlignment="1">
      <alignment horizontal="left" vertical="top"/>
    </xf>
    <xf numFmtId="0" fontId="29" fillId="4" borderId="0" xfId="2" applyFont="1" applyFill="1" applyAlignment="1">
      <alignment horizontal="left" vertical="top"/>
    </xf>
    <xf numFmtId="0" fontId="30" fillId="4" borderId="0" xfId="2" applyFont="1" applyFill="1" applyAlignment="1">
      <alignment horizontal="center" vertical="center"/>
    </xf>
    <xf numFmtId="0" fontId="28" fillId="4" borderId="0" xfId="2" applyFont="1" applyFill="1" applyAlignment="1">
      <alignment vertical="center"/>
    </xf>
    <xf numFmtId="0" fontId="28" fillId="4" borderId="0" xfId="2" applyFont="1" applyFill="1" applyAlignment="1">
      <alignment horizontal="right" vertical="center"/>
    </xf>
    <xf numFmtId="0" fontId="28" fillId="4" borderId="0" xfId="2" applyFont="1" applyFill="1" applyAlignment="1">
      <alignment horizontal="center" vertical="center"/>
    </xf>
    <xf numFmtId="0" fontId="28" fillId="4" borderId="0" xfId="2" applyFont="1" applyFill="1" applyAlignment="1">
      <alignment horizontal="center" vertical="center"/>
    </xf>
    <xf numFmtId="0" fontId="28" fillId="4" borderId="0" xfId="2" applyFont="1" applyFill="1" applyAlignment="1">
      <alignment horizontal="left" vertical="center"/>
    </xf>
    <xf numFmtId="0" fontId="27" fillId="4" borderId="0" xfId="2" applyFont="1" applyFill="1" applyAlignment="1">
      <alignment horizontal="right"/>
    </xf>
    <xf numFmtId="0" fontId="26" fillId="4" borderId="0" xfId="2" applyFont="1" applyFill="1"/>
    <xf numFmtId="0" fontId="26" fillId="4" borderId="0" xfId="2" applyFont="1" applyFill="1" applyAlignment="1">
      <alignment horizontal="left" vertical="center"/>
    </xf>
    <xf numFmtId="0" fontId="29" fillId="4" borderId="0" xfId="2" applyFont="1" applyFill="1" applyAlignment="1">
      <alignment horizontal="left"/>
    </xf>
    <xf numFmtId="0" fontId="27" fillId="4" borderId="0" xfId="2" applyFont="1" applyFill="1" applyAlignment="1">
      <alignment horizontal="right" vertical="top"/>
    </xf>
    <xf numFmtId="0" fontId="29" fillId="4" borderId="51" xfId="2" applyFont="1" applyFill="1" applyBorder="1"/>
    <xf numFmtId="0" fontId="26" fillId="4" borderId="51" xfId="2" applyFont="1" applyFill="1" applyBorder="1" applyAlignment="1">
      <alignment horizontal="left" vertical="center"/>
    </xf>
    <xf numFmtId="0" fontId="26" fillId="4" borderId="56" xfId="2" applyFont="1" applyFill="1" applyBorder="1" applyAlignment="1">
      <alignment horizontal="left"/>
    </xf>
    <xf numFmtId="0" fontId="26" fillId="4" borderId="56" xfId="2" applyFont="1" applyFill="1" applyBorder="1" applyAlignment="1">
      <alignment horizontal="center" vertical="center"/>
    </xf>
    <xf numFmtId="0" fontId="29" fillId="4" borderId="51" xfId="2" applyFont="1" applyFill="1" applyBorder="1" applyAlignment="1">
      <alignment horizontal="center"/>
    </xf>
    <xf numFmtId="0" fontId="26" fillId="4" borderId="51" xfId="2" applyFont="1" applyFill="1" applyBorder="1" applyAlignment="1">
      <alignment horizontal="center" vertical="center"/>
    </xf>
    <xf numFmtId="0" fontId="28" fillId="4" borderId="0" xfId="2" applyFont="1" applyFill="1" applyAlignment="1">
      <alignment horizontal="center" vertical="top"/>
    </xf>
    <xf numFmtId="0" fontId="28" fillId="4" borderId="0" xfId="2" applyFont="1" applyFill="1" applyAlignment="1">
      <alignment horizontal="center" vertical="top"/>
    </xf>
    <xf numFmtId="0" fontId="24" fillId="4" borderId="0" xfId="2" applyFont="1" applyFill="1" applyAlignment="1">
      <alignment vertical="top"/>
    </xf>
    <xf numFmtId="0" fontId="24" fillId="4" borderId="0" xfId="2" applyFont="1" applyFill="1" applyAlignment="1">
      <alignment vertical="top" wrapText="1"/>
    </xf>
    <xf numFmtId="0" fontId="29" fillId="4" borderId="1" xfId="2" applyFont="1" applyFill="1" applyBorder="1" applyAlignment="1">
      <alignment horizontal="center" vertical="center"/>
    </xf>
    <xf numFmtId="0" fontId="29" fillId="4" borderId="2" xfId="2" applyFont="1" applyFill="1" applyBorder="1" applyAlignment="1">
      <alignment horizontal="left" vertical="center"/>
    </xf>
    <xf numFmtId="0" fontId="29" fillId="4" borderId="18" xfId="2" applyFont="1" applyFill="1" applyBorder="1" applyAlignment="1">
      <alignment horizontal="left" vertical="center"/>
    </xf>
    <xf numFmtId="0" fontId="29" fillId="4" borderId="3" xfId="2" applyFont="1" applyFill="1" applyBorder="1" applyAlignment="1">
      <alignment horizontal="left" vertical="center"/>
    </xf>
    <xf numFmtId="0" fontId="32" fillId="0" borderId="0" xfId="4" applyFont="1"/>
    <xf numFmtId="0" fontId="34" fillId="0" borderId="0" xfId="4" applyFont="1" applyAlignment="1">
      <alignment wrapText="1"/>
    </xf>
    <xf numFmtId="0" fontId="34" fillId="0" borderId="55" xfId="4" applyFont="1" applyBorder="1" applyAlignment="1">
      <alignment vertical="top"/>
    </xf>
    <xf numFmtId="0" fontId="34" fillId="0" borderId="57" xfId="4" applyFont="1" applyBorder="1" applyAlignment="1">
      <alignment vertical="top" wrapText="1"/>
    </xf>
    <xf numFmtId="0" fontId="34" fillId="0" borderId="15" xfId="4" applyFont="1" applyBorder="1" applyAlignment="1">
      <alignment vertical="top"/>
    </xf>
    <xf numFmtId="0" fontId="34" fillId="0" borderId="14" xfId="4" applyFont="1" applyBorder="1" applyAlignment="1">
      <alignment vertical="top" wrapText="1"/>
    </xf>
    <xf numFmtId="0" fontId="34" fillId="0" borderId="64" xfId="4" applyFont="1" applyBorder="1" applyAlignment="1">
      <alignment vertical="top"/>
    </xf>
    <xf numFmtId="0" fontId="34" fillId="0" borderId="65" xfId="4" applyFont="1" applyBorder="1" applyAlignment="1">
      <alignment vertical="top" wrapText="1"/>
    </xf>
    <xf numFmtId="0" fontId="34" fillId="0" borderId="0" xfId="4" applyFont="1"/>
  </cellXfs>
  <cellStyles count="5">
    <cellStyle name="桁区切り" xfId="1" builtinId="6"/>
    <cellStyle name="標準" xfId="0" builtinId="0"/>
    <cellStyle name="標準 2" xfId="2" xr:uid="{529E3442-E147-4AB9-9A52-A477CB464DBE}"/>
    <cellStyle name="標準 2 2" xfId="4" xr:uid="{48756D40-40CC-4430-B347-71EB99C1EB70}"/>
    <cellStyle name="標準 3" xfId="3" xr:uid="{CA384FBB-15A2-4B36-9107-EE9B1A2A561D}"/>
  </cellStyles>
  <dxfs count="4">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D98285B8-68DD-4D63-B4B2-1ED21F155FBD}"/>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EC51C3D5-8419-451F-9787-A5000A7E8122}"/>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86BC3E1D-A14D-4244-9ECA-1EB953A662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957D9DEE-4B05-4185-8910-204119CCE4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12322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夜間対応型訪問介護"/>
      <sheetName val="シフト記号表"/>
      <sheetName val="記入方法"/>
      <sheetName val="認知症対応型通所"/>
      <sheetName val="シフト記号表（勤務時間帯）"/>
      <sheetName val="記入方法 (2)"/>
      <sheetName val="小多機（1枚用）"/>
      <sheetName val="シフト記号表（勤務時間帯） (2)"/>
      <sheetName val="記入方法 (3)"/>
      <sheetName val="認知症対応型共同生活介護"/>
      <sheetName val="シフト記号表（勤務時間帯） (3)"/>
      <sheetName val="記入方法 (4)"/>
      <sheetName val="特定施設入居者生活介護"/>
      <sheetName val="シフト記号表 (2)"/>
      <sheetName val="記入方法 (5)"/>
      <sheetName val="（従来型）"/>
      <sheetName val="シフト記号表 (4)"/>
      <sheetName val="（従来型）記入方法"/>
      <sheetName val="（ユニット型）"/>
      <sheetName val="シフト記号表 (5)"/>
      <sheetName val="（ユニット型）記入方法"/>
      <sheetName val="定期巡回・随時対応型"/>
      <sheetName val="シフト記号表 (3)"/>
      <sheetName val="記入方法 (6)"/>
      <sheetName val="看多機"/>
      <sheetName val="シフト記号表（勤務時間帯） (4)"/>
      <sheetName val="記入方法 (7)"/>
      <sheetName val="地密通所"/>
      <sheetName val="シフト記号表（勤務時間帯） (5)"/>
      <sheetName val="記入方法 (8)"/>
      <sheetName val="療養通所"/>
      <sheetName val="シフト記号表（勤務時間帯） (6)"/>
      <sheetName val="記入方法 (9)"/>
      <sheetName val="居宅介護支援"/>
      <sheetName val="記入方法 (10)"/>
      <sheetName val="標準様式２"/>
      <sheetName val="標準様式３"/>
      <sheetName val="標準様式４"/>
      <sheetName val="標準様式５"/>
      <sheetName val="標準様式６"/>
      <sheetName val="別紙① "/>
      <sheetName val="別紙②"/>
      <sheetName val="別紙③"/>
      <sheetName val="別紙④"/>
      <sheetName val="標準様式７"/>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6F6DC-A398-4FC3-999A-C51EBDC767B5}">
  <dimension ref="B1:BF57"/>
  <sheetViews>
    <sheetView showGridLines="0" view="pageBreakPreview" zoomScaleNormal="55" zoomScaleSheetLayoutView="100" workbookViewId="0"/>
  </sheetViews>
  <sheetFormatPr defaultColWidth="4.5" defaultRowHeight="20.25" customHeight="1" x14ac:dyDescent="0.4"/>
  <cols>
    <col min="1" max="1" width="1.375" style="37" customWidth="1"/>
    <col min="2" max="56" width="5.625" style="37" customWidth="1"/>
    <col min="57" max="16384" width="4.5" style="37"/>
  </cols>
  <sheetData>
    <row r="1" spans="2:57" s="1" customFormat="1" ht="20.25" customHeight="1" x14ac:dyDescent="0.4">
      <c r="C1" s="2" t="s">
        <v>0</v>
      </c>
      <c r="D1" s="2"/>
      <c r="G1" s="3" t="s">
        <v>1</v>
      </c>
      <c r="J1" s="2"/>
      <c r="K1" s="2"/>
      <c r="L1" s="2"/>
      <c r="M1" s="2"/>
      <c r="AK1" s="4" t="s">
        <v>2</v>
      </c>
      <c r="AL1" s="4" t="s">
        <v>3</v>
      </c>
      <c r="AM1" s="5" t="s">
        <v>4</v>
      </c>
      <c r="AN1" s="5"/>
      <c r="AO1" s="5"/>
      <c r="AP1" s="5"/>
      <c r="AQ1" s="5"/>
      <c r="AR1" s="5"/>
      <c r="AS1" s="5"/>
      <c r="AT1" s="5"/>
      <c r="AU1" s="5"/>
      <c r="AV1" s="5"/>
      <c r="AW1" s="5"/>
      <c r="AX1" s="5"/>
      <c r="AY1" s="5"/>
      <c r="AZ1" s="5"/>
      <c r="BA1" s="5"/>
      <c r="BB1" s="6" t="s">
        <v>5</v>
      </c>
    </row>
    <row r="2" spans="2:57" s="7" customFormat="1" ht="20.25" customHeight="1" x14ac:dyDescent="0.4">
      <c r="D2" s="3"/>
      <c r="H2" s="3"/>
      <c r="I2" s="4"/>
      <c r="J2" s="4"/>
      <c r="K2" s="4"/>
      <c r="L2" s="4"/>
      <c r="M2" s="4"/>
      <c r="T2" s="4" t="s">
        <v>6</v>
      </c>
      <c r="U2" s="8">
        <v>6</v>
      </c>
      <c r="V2" s="8"/>
      <c r="W2" s="4" t="s">
        <v>3</v>
      </c>
      <c r="X2" s="9">
        <f>IF(U2=0,"",YEAR(DATE(2018+U2,1,1)))</f>
        <v>2024</v>
      </c>
      <c r="Y2" s="9"/>
      <c r="Z2" s="7" t="s">
        <v>7</v>
      </c>
      <c r="AA2" s="7" t="s">
        <v>8</v>
      </c>
      <c r="AB2" s="8">
        <v>4</v>
      </c>
      <c r="AC2" s="8"/>
      <c r="AD2" s="7" t="s">
        <v>9</v>
      </c>
      <c r="AJ2" s="6"/>
      <c r="AK2" s="4" t="s">
        <v>10</v>
      </c>
      <c r="AL2" s="4" t="s">
        <v>3</v>
      </c>
      <c r="AM2" s="8"/>
      <c r="AN2" s="8"/>
      <c r="AO2" s="8"/>
      <c r="AP2" s="8"/>
      <c r="AQ2" s="8"/>
      <c r="AR2" s="8"/>
      <c r="AS2" s="8"/>
      <c r="AT2" s="8"/>
      <c r="AU2" s="8"/>
      <c r="AV2" s="8"/>
      <c r="AW2" s="8"/>
      <c r="AX2" s="8"/>
      <c r="AY2" s="8"/>
      <c r="AZ2" s="8"/>
      <c r="BA2" s="8"/>
      <c r="BB2" s="6" t="s">
        <v>5</v>
      </c>
      <c r="BC2" s="4"/>
      <c r="BD2" s="4"/>
      <c r="BE2" s="4"/>
    </row>
    <row r="3" spans="2:57" s="7" customFormat="1" ht="20.25" customHeight="1" x14ac:dyDescent="0.4">
      <c r="H3" s="3"/>
      <c r="I3" s="4"/>
      <c r="J3" s="4"/>
      <c r="K3" s="4"/>
      <c r="L3" s="4"/>
      <c r="M3" s="4"/>
      <c r="T3" s="10"/>
      <c r="U3" s="11"/>
      <c r="V3" s="11"/>
      <c r="W3" s="12"/>
      <c r="X3" s="11"/>
      <c r="Y3" s="11"/>
      <c r="Z3" s="13"/>
      <c r="AA3" s="13"/>
      <c r="AB3" s="11"/>
      <c r="AC3" s="11"/>
      <c r="AD3" s="14"/>
      <c r="AJ3" s="6"/>
      <c r="AK3" s="4"/>
      <c r="AL3" s="4"/>
      <c r="AM3" s="15"/>
      <c r="AN3" s="15"/>
      <c r="AO3" s="15"/>
      <c r="AP3" s="15"/>
      <c r="AQ3" s="15"/>
      <c r="AR3" s="15"/>
      <c r="AS3" s="15"/>
      <c r="AT3" s="15"/>
      <c r="AU3" s="15"/>
      <c r="AV3" s="15"/>
      <c r="AW3" s="15"/>
      <c r="AX3" s="15"/>
      <c r="AY3" s="16" t="s">
        <v>11</v>
      </c>
      <c r="AZ3" s="17" t="s">
        <v>12</v>
      </c>
      <c r="BA3" s="17"/>
      <c r="BB3" s="17"/>
      <c r="BC3" s="17"/>
      <c r="BD3" s="4"/>
      <c r="BE3" s="4"/>
    </row>
    <row r="4" spans="2:57" s="7" customFormat="1" ht="20.25" customHeight="1" x14ac:dyDescent="0.4">
      <c r="B4" s="18"/>
      <c r="C4" s="18"/>
      <c r="E4" s="18"/>
      <c r="F4" s="18"/>
      <c r="G4" s="18"/>
      <c r="H4" s="18"/>
      <c r="I4" s="18"/>
      <c r="J4" s="19"/>
      <c r="K4" s="20"/>
      <c r="L4" s="20"/>
      <c r="M4" s="20"/>
      <c r="N4" s="20"/>
      <c r="O4" s="20"/>
      <c r="P4" s="21"/>
      <c r="Q4" s="20"/>
      <c r="R4" s="20"/>
      <c r="Z4" s="13"/>
      <c r="AA4" s="13"/>
      <c r="AB4" s="11"/>
      <c r="AC4" s="11"/>
      <c r="AD4" s="14"/>
      <c r="AJ4" s="6"/>
      <c r="AK4" s="4"/>
      <c r="AL4" s="4"/>
      <c r="AM4" s="15"/>
      <c r="AN4" s="15"/>
      <c r="AO4" s="15"/>
      <c r="AP4" s="15"/>
      <c r="AQ4" s="15"/>
      <c r="AR4" s="15"/>
      <c r="AS4" s="15"/>
      <c r="AT4" s="15"/>
      <c r="AU4" s="15"/>
      <c r="AV4" s="15"/>
      <c r="AW4" s="15"/>
      <c r="AX4" s="15"/>
      <c r="AY4" s="16" t="s">
        <v>13</v>
      </c>
      <c r="AZ4" s="17" t="s">
        <v>14</v>
      </c>
      <c r="BA4" s="17"/>
      <c r="BB4" s="17"/>
      <c r="BC4" s="17"/>
      <c r="BD4" s="4"/>
      <c r="BE4" s="4"/>
    </row>
    <row r="5" spans="2:57" s="7" customFormat="1" ht="20.25" customHeight="1" x14ac:dyDescent="0.4">
      <c r="B5" s="22"/>
      <c r="C5" s="22"/>
      <c r="D5" s="22"/>
      <c r="E5" s="22"/>
      <c r="F5" s="22"/>
      <c r="G5" s="22"/>
      <c r="H5" s="22"/>
      <c r="I5" s="22"/>
      <c r="J5" s="20"/>
      <c r="K5" s="23"/>
      <c r="L5" s="24"/>
      <c r="M5" s="24"/>
      <c r="N5" s="24"/>
      <c r="O5" s="24"/>
      <c r="P5" s="22"/>
      <c r="Q5" s="18"/>
      <c r="R5" s="18"/>
      <c r="S5" s="1"/>
      <c r="Z5" s="13"/>
      <c r="AA5" s="13"/>
      <c r="AB5" s="11"/>
      <c r="AC5" s="11"/>
      <c r="AD5" s="1"/>
      <c r="AE5" s="1"/>
      <c r="AF5" s="1"/>
      <c r="AG5" s="1"/>
      <c r="AJ5" s="1" t="s">
        <v>15</v>
      </c>
      <c r="AK5" s="1"/>
      <c r="AL5" s="1"/>
      <c r="AM5" s="1"/>
      <c r="AN5" s="1"/>
      <c r="AO5" s="1"/>
      <c r="AP5" s="1"/>
      <c r="AQ5" s="1"/>
      <c r="AR5" s="18"/>
      <c r="AS5" s="18"/>
      <c r="AT5" s="25"/>
      <c r="AU5" s="1"/>
      <c r="AV5" s="26">
        <v>40</v>
      </c>
      <c r="AW5" s="27"/>
      <c r="AX5" s="25" t="s">
        <v>16</v>
      </c>
      <c r="AY5" s="1"/>
      <c r="AZ5" s="26">
        <v>160</v>
      </c>
      <c r="BA5" s="27"/>
      <c r="BB5" s="25" t="s">
        <v>17</v>
      </c>
      <c r="BC5" s="1"/>
      <c r="BE5" s="4"/>
    </row>
    <row r="6" spans="2:57" s="7" customFormat="1" ht="20.25" customHeight="1" x14ac:dyDescent="0.4">
      <c r="B6" s="22"/>
      <c r="C6" s="22"/>
      <c r="D6" s="22"/>
      <c r="E6" s="22"/>
      <c r="F6" s="22"/>
      <c r="G6" s="22"/>
      <c r="H6" s="22"/>
      <c r="I6" s="22"/>
      <c r="J6" s="20"/>
      <c r="K6" s="23"/>
      <c r="L6" s="24"/>
      <c r="M6" s="24"/>
      <c r="N6" s="24"/>
      <c r="O6" s="24"/>
      <c r="P6" s="22"/>
      <c r="Q6" s="18"/>
      <c r="R6" s="18"/>
      <c r="S6" s="1"/>
      <c r="Z6" s="13"/>
      <c r="AA6" s="13"/>
      <c r="AB6" s="11"/>
      <c r="AC6" s="11"/>
      <c r="AD6" s="1"/>
      <c r="AE6" s="1"/>
      <c r="AF6" s="1"/>
      <c r="AG6" s="1"/>
      <c r="AJ6" s="1"/>
      <c r="AK6" s="1"/>
      <c r="AL6" s="1"/>
      <c r="AM6" s="1"/>
      <c r="AN6" s="1"/>
      <c r="AO6" s="1"/>
      <c r="AP6" s="1"/>
      <c r="AQ6" s="1" t="s">
        <v>18</v>
      </c>
      <c r="AR6" s="1"/>
      <c r="AS6" s="28"/>
      <c r="AT6" s="28"/>
      <c r="AU6" s="28"/>
      <c r="AV6" s="1"/>
      <c r="AW6" s="1"/>
      <c r="AX6" s="29"/>
      <c r="AY6" s="1"/>
      <c r="AZ6" s="26">
        <v>100</v>
      </c>
      <c r="BA6" s="27"/>
      <c r="BB6" s="25" t="s">
        <v>19</v>
      </c>
      <c r="BC6" s="1"/>
      <c r="BE6" s="4"/>
    </row>
    <row r="7" spans="2:57" s="7" customFormat="1" ht="20.25" customHeight="1" x14ac:dyDescent="0.4">
      <c r="B7" s="22"/>
      <c r="C7" s="22"/>
      <c r="D7" s="22"/>
      <c r="E7" s="22"/>
      <c r="F7" s="22"/>
      <c r="G7" s="22"/>
      <c r="H7" s="22"/>
      <c r="I7" s="22"/>
      <c r="J7" s="22"/>
      <c r="K7" s="30"/>
      <c r="L7" s="30"/>
      <c r="M7" s="30"/>
      <c r="N7" s="22"/>
      <c r="O7" s="31"/>
      <c r="P7" s="32"/>
      <c r="Q7" s="32"/>
      <c r="R7" s="33"/>
      <c r="S7" s="28"/>
      <c r="Z7" s="13"/>
      <c r="AA7" s="13"/>
      <c r="AB7" s="11"/>
      <c r="AC7" s="11"/>
      <c r="AD7" s="25"/>
      <c r="AE7" s="1"/>
      <c r="AF7" s="1"/>
      <c r="AG7" s="1"/>
      <c r="AL7" s="1"/>
      <c r="AM7" s="1"/>
      <c r="AN7" s="34"/>
      <c r="AO7" s="29"/>
      <c r="AP7" s="29"/>
      <c r="AQ7" s="28"/>
      <c r="AR7" s="28"/>
      <c r="AS7" s="28"/>
      <c r="AT7" s="28"/>
      <c r="AU7" s="28"/>
      <c r="AV7" s="28"/>
      <c r="AW7" s="1" t="s">
        <v>20</v>
      </c>
      <c r="AX7" s="1"/>
      <c r="AY7" s="1"/>
      <c r="AZ7" s="35">
        <f>DAY(EOMONTH(DATE(X2,AB2,1),0))</f>
        <v>30</v>
      </c>
      <c r="BA7" s="36"/>
      <c r="BB7" s="25" t="s">
        <v>21</v>
      </c>
      <c r="BE7" s="4"/>
    </row>
    <row r="8" spans="2:57" ht="5.0999999999999996" customHeight="1" thickBot="1" x14ac:dyDescent="0.45">
      <c r="C8" s="38"/>
      <c r="D8" s="38"/>
      <c r="S8" s="38"/>
      <c r="AJ8" s="38"/>
      <c r="BC8" s="39"/>
      <c r="BD8" s="39"/>
      <c r="BE8" s="39"/>
    </row>
    <row r="9" spans="2:57" ht="20.25" customHeight="1" thickBot="1" x14ac:dyDescent="0.45">
      <c r="B9" s="40" t="s">
        <v>22</v>
      </c>
      <c r="C9" s="41" t="s">
        <v>23</v>
      </c>
      <c r="D9" s="42"/>
      <c r="E9" s="43" t="s">
        <v>24</v>
      </c>
      <c r="F9" s="42"/>
      <c r="G9" s="43" t="s">
        <v>25</v>
      </c>
      <c r="H9" s="41"/>
      <c r="I9" s="41"/>
      <c r="J9" s="41"/>
      <c r="K9" s="42"/>
      <c r="L9" s="43" t="s">
        <v>26</v>
      </c>
      <c r="M9" s="41"/>
      <c r="N9" s="41"/>
      <c r="O9" s="44"/>
      <c r="P9" s="45" t="s">
        <v>27</v>
      </c>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7" t="str">
        <f>IF(AZ3="４週","(10)1～4週目の勤務時間数合計","(10)1か月の勤務時間数合計")</f>
        <v>(10)1～4週目の勤務時間数合計</v>
      </c>
      <c r="AV9" s="48"/>
      <c r="AW9" s="47" t="s">
        <v>28</v>
      </c>
      <c r="AX9" s="48"/>
      <c r="AY9" s="49" t="s">
        <v>29</v>
      </c>
      <c r="AZ9" s="49"/>
      <c r="BA9" s="49"/>
      <c r="BB9" s="49"/>
      <c r="BC9" s="49"/>
      <c r="BD9" s="49"/>
    </row>
    <row r="10" spans="2:57" ht="20.25" customHeight="1" thickBot="1" x14ac:dyDescent="0.45">
      <c r="B10" s="50"/>
      <c r="C10" s="51"/>
      <c r="D10" s="52"/>
      <c r="E10" s="53"/>
      <c r="F10" s="52"/>
      <c r="G10" s="53"/>
      <c r="H10" s="51"/>
      <c r="I10" s="51"/>
      <c r="J10" s="51"/>
      <c r="K10" s="52"/>
      <c r="L10" s="53"/>
      <c r="M10" s="51"/>
      <c r="N10" s="51"/>
      <c r="O10" s="54"/>
      <c r="P10" s="55" t="s">
        <v>30</v>
      </c>
      <c r="Q10" s="56"/>
      <c r="R10" s="56"/>
      <c r="S10" s="56"/>
      <c r="T10" s="56"/>
      <c r="U10" s="56"/>
      <c r="V10" s="57"/>
      <c r="W10" s="55" t="s">
        <v>31</v>
      </c>
      <c r="X10" s="56"/>
      <c r="Y10" s="56"/>
      <c r="Z10" s="56"/>
      <c r="AA10" s="56"/>
      <c r="AB10" s="56"/>
      <c r="AC10" s="57"/>
      <c r="AD10" s="55" t="s">
        <v>32</v>
      </c>
      <c r="AE10" s="56"/>
      <c r="AF10" s="56"/>
      <c r="AG10" s="56"/>
      <c r="AH10" s="56"/>
      <c r="AI10" s="56"/>
      <c r="AJ10" s="57"/>
      <c r="AK10" s="55" t="s">
        <v>33</v>
      </c>
      <c r="AL10" s="56"/>
      <c r="AM10" s="56"/>
      <c r="AN10" s="56"/>
      <c r="AO10" s="56"/>
      <c r="AP10" s="56"/>
      <c r="AQ10" s="57"/>
      <c r="AR10" s="55" t="s">
        <v>34</v>
      </c>
      <c r="AS10" s="56"/>
      <c r="AT10" s="57"/>
      <c r="AU10" s="58"/>
      <c r="AV10" s="59"/>
      <c r="AW10" s="58"/>
      <c r="AX10" s="59"/>
      <c r="AY10" s="49"/>
      <c r="AZ10" s="49"/>
      <c r="BA10" s="49"/>
      <c r="BB10" s="49"/>
      <c r="BC10" s="49"/>
      <c r="BD10" s="49"/>
    </row>
    <row r="11" spans="2:57" ht="20.25" customHeight="1" thickBot="1" x14ac:dyDescent="0.45">
      <c r="B11" s="50"/>
      <c r="C11" s="51"/>
      <c r="D11" s="52"/>
      <c r="E11" s="53"/>
      <c r="F11" s="52"/>
      <c r="G11" s="53"/>
      <c r="H11" s="51"/>
      <c r="I11" s="51"/>
      <c r="J11" s="51"/>
      <c r="K11" s="52"/>
      <c r="L11" s="53"/>
      <c r="M11" s="51"/>
      <c r="N11" s="51"/>
      <c r="O11" s="54"/>
      <c r="P11" s="60">
        <f>DAY(DATE($X$2,$AB$2,1))</f>
        <v>1</v>
      </c>
      <c r="Q11" s="61">
        <f>DAY(DATE($X$2,$AB$2,2))</f>
        <v>2</v>
      </c>
      <c r="R11" s="61">
        <f>DAY(DATE($X$2,$AB$2,3))</f>
        <v>3</v>
      </c>
      <c r="S11" s="61">
        <f>DAY(DATE($X$2,$AB$2,4))</f>
        <v>4</v>
      </c>
      <c r="T11" s="61">
        <f>DAY(DATE($X$2,$AB$2,5))</f>
        <v>5</v>
      </c>
      <c r="U11" s="61">
        <f>DAY(DATE($X$2,$AB$2,6))</f>
        <v>6</v>
      </c>
      <c r="V11" s="62">
        <f>DAY(DATE($X$2,$AB$2,7))</f>
        <v>7</v>
      </c>
      <c r="W11" s="60">
        <f>DAY(DATE($X$2,$AB$2,8))</f>
        <v>8</v>
      </c>
      <c r="X11" s="61">
        <f>DAY(DATE($X$2,$AB$2,9))</f>
        <v>9</v>
      </c>
      <c r="Y11" s="61">
        <f>DAY(DATE($X$2,$AB$2,10))</f>
        <v>10</v>
      </c>
      <c r="Z11" s="61">
        <f>DAY(DATE($X$2,$AB$2,11))</f>
        <v>11</v>
      </c>
      <c r="AA11" s="61">
        <f>DAY(DATE($X$2,$AB$2,12))</f>
        <v>12</v>
      </c>
      <c r="AB11" s="61">
        <f>DAY(DATE($X$2,$AB$2,13))</f>
        <v>13</v>
      </c>
      <c r="AC11" s="62">
        <f>DAY(DATE($X$2,$AB$2,14))</f>
        <v>14</v>
      </c>
      <c r="AD11" s="60">
        <f>DAY(DATE($X$2,$AB$2,15))</f>
        <v>15</v>
      </c>
      <c r="AE11" s="61">
        <f>DAY(DATE($X$2,$AB$2,16))</f>
        <v>16</v>
      </c>
      <c r="AF11" s="61">
        <f>DAY(DATE($X$2,$AB$2,17))</f>
        <v>17</v>
      </c>
      <c r="AG11" s="61">
        <f>DAY(DATE($X$2,$AB$2,18))</f>
        <v>18</v>
      </c>
      <c r="AH11" s="61">
        <f>DAY(DATE($X$2,$AB$2,19))</f>
        <v>19</v>
      </c>
      <c r="AI11" s="61">
        <f>DAY(DATE($X$2,$AB$2,20))</f>
        <v>20</v>
      </c>
      <c r="AJ11" s="62">
        <f>DAY(DATE($X$2,$AB$2,21))</f>
        <v>21</v>
      </c>
      <c r="AK11" s="60">
        <f>DAY(DATE($X$2,$AB$2,22))</f>
        <v>22</v>
      </c>
      <c r="AL11" s="61">
        <f>DAY(DATE($X$2,$AB$2,23))</f>
        <v>23</v>
      </c>
      <c r="AM11" s="61">
        <f>DAY(DATE($X$2,$AB$2,24))</f>
        <v>24</v>
      </c>
      <c r="AN11" s="61">
        <f>DAY(DATE($X$2,$AB$2,25))</f>
        <v>25</v>
      </c>
      <c r="AO11" s="61">
        <f>DAY(DATE($X$2,$AB$2,26))</f>
        <v>26</v>
      </c>
      <c r="AP11" s="61">
        <f>DAY(DATE($X$2,$AB$2,27))</f>
        <v>27</v>
      </c>
      <c r="AQ11" s="62">
        <f>DAY(DATE($X$2,$AB$2,28))</f>
        <v>28</v>
      </c>
      <c r="AR11" s="60" t="str">
        <f>IF(AZ3="暦月",IF(DAY(DATE($X$2,$AB$2,29))=29,29,""),"")</f>
        <v/>
      </c>
      <c r="AS11" s="61" t="str">
        <f>IF(AZ3="暦月",IF(DAY(DATE($X$2,$AB$2,30))=30,30,""),"")</f>
        <v/>
      </c>
      <c r="AT11" s="63" t="str">
        <f>IF(AZ3="暦月",IF(DAY(DATE($X$2,$AB$2,31))=31,31,""),"")</f>
        <v/>
      </c>
      <c r="AU11" s="58"/>
      <c r="AV11" s="59"/>
      <c r="AW11" s="58"/>
      <c r="AX11" s="59"/>
      <c r="AY11" s="49"/>
      <c r="AZ11" s="49"/>
      <c r="BA11" s="49"/>
      <c r="BB11" s="49"/>
      <c r="BC11" s="49"/>
      <c r="BD11" s="49"/>
    </row>
    <row r="12" spans="2:57" ht="20.25" hidden="1" customHeight="1" thickBot="1" x14ac:dyDescent="0.45">
      <c r="B12" s="50"/>
      <c r="C12" s="51"/>
      <c r="D12" s="52"/>
      <c r="E12" s="53"/>
      <c r="F12" s="52"/>
      <c r="G12" s="53"/>
      <c r="H12" s="51"/>
      <c r="I12" s="51"/>
      <c r="J12" s="51"/>
      <c r="K12" s="52"/>
      <c r="L12" s="53"/>
      <c r="M12" s="51"/>
      <c r="N12" s="51"/>
      <c r="O12" s="54"/>
      <c r="P12" s="60">
        <f>WEEKDAY(DATE($X$2,$AB$2,1))</f>
        <v>2</v>
      </c>
      <c r="Q12" s="61">
        <f>WEEKDAY(DATE($X$2,$AB$2,2))</f>
        <v>3</v>
      </c>
      <c r="R12" s="61">
        <f>WEEKDAY(DATE($X$2,$AB$2,3))</f>
        <v>4</v>
      </c>
      <c r="S12" s="61">
        <f>WEEKDAY(DATE($X$2,$AB$2,4))</f>
        <v>5</v>
      </c>
      <c r="T12" s="61">
        <f>WEEKDAY(DATE($X$2,$AB$2,5))</f>
        <v>6</v>
      </c>
      <c r="U12" s="61">
        <f>WEEKDAY(DATE($X$2,$AB$2,6))</f>
        <v>7</v>
      </c>
      <c r="V12" s="62">
        <f>WEEKDAY(DATE($X$2,$AB$2,7))</f>
        <v>1</v>
      </c>
      <c r="W12" s="60">
        <f>WEEKDAY(DATE($X$2,$AB$2,8))</f>
        <v>2</v>
      </c>
      <c r="X12" s="61">
        <f>WEEKDAY(DATE($X$2,$AB$2,9))</f>
        <v>3</v>
      </c>
      <c r="Y12" s="61">
        <f>WEEKDAY(DATE($X$2,$AB$2,10))</f>
        <v>4</v>
      </c>
      <c r="Z12" s="61">
        <f>WEEKDAY(DATE($X$2,$AB$2,11))</f>
        <v>5</v>
      </c>
      <c r="AA12" s="61">
        <f>WEEKDAY(DATE($X$2,$AB$2,12))</f>
        <v>6</v>
      </c>
      <c r="AB12" s="61">
        <f>WEEKDAY(DATE($X$2,$AB$2,13))</f>
        <v>7</v>
      </c>
      <c r="AC12" s="62">
        <f>WEEKDAY(DATE($X$2,$AB$2,14))</f>
        <v>1</v>
      </c>
      <c r="AD12" s="60">
        <f>WEEKDAY(DATE($X$2,$AB$2,15))</f>
        <v>2</v>
      </c>
      <c r="AE12" s="61">
        <f>WEEKDAY(DATE($X$2,$AB$2,16))</f>
        <v>3</v>
      </c>
      <c r="AF12" s="61">
        <f>WEEKDAY(DATE($X$2,$AB$2,17))</f>
        <v>4</v>
      </c>
      <c r="AG12" s="61">
        <f>WEEKDAY(DATE($X$2,$AB$2,18))</f>
        <v>5</v>
      </c>
      <c r="AH12" s="61">
        <f>WEEKDAY(DATE($X$2,$AB$2,19))</f>
        <v>6</v>
      </c>
      <c r="AI12" s="61">
        <f>WEEKDAY(DATE($X$2,$AB$2,20))</f>
        <v>7</v>
      </c>
      <c r="AJ12" s="62">
        <f>WEEKDAY(DATE($X$2,$AB$2,21))</f>
        <v>1</v>
      </c>
      <c r="AK12" s="60">
        <f>WEEKDAY(DATE($X$2,$AB$2,22))</f>
        <v>2</v>
      </c>
      <c r="AL12" s="61">
        <f>WEEKDAY(DATE($X$2,$AB$2,23))</f>
        <v>3</v>
      </c>
      <c r="AM12" s="61">
        <f>WEEKDAY(DATE($X$2,$AB$2,24))</f>
        <v>4</v>
      </c>
      <c r="AN12" s="61">
        <f>WEEKDAY(DATE($X$2,$AB$2,25))</f>
        <v>5</v>
      </c>
      <c r="AO12" s="61">
        <f>WEEKDAY(DATE($X$2,$AB$2,26))</f>
        <v>6</v>
      </c>
      <c r="AP12" s="61">
        <f>WEEKDAY(DATE($X$2,$AB$2,27))</f>
        <v>7</v>
      </c>
      <c r="AQ12" s="62">
        <f>WEEKDAY(DATE($X$2,$AB$2,28))</f>
        <v>1</v>
      </c>
      <c r="AR12" s="60">
        <f>IF(AR11=29,WEEKDAY(DATE($X$2,$AB$2,29)),0)</f>
        <v>0</v>
      </c>
      <c r="AS12" s="61">
        <f>IF(AS11=30,WEEKDAY(DATE($X$2,$AB$2,30)),0)</f>
        <v>0</v>
      </c>
      <c r="AT12" s="63">
        <f>IF(AT11=31,WEEKDAY(DATE($X$2,$AB$2,31)),0)</f>
        <v>0</v>
      </c>
      <c r="AU12" s="64"/>
      <c r="AV12" s="65"/>
      <c r="AW12" s="64"/>
      <c r="AX12" s="65"/>
      <c r="AY12" s="66"/>
      <c r="AZ12" s="66"/>
      <c r="BA12" s="66"/>
      <c r="BB12" s="66"/>
      <c r="BC12" s="66"/>
      <c r="BD12" s="66"/>
    </row>
    <row r="13" spans="2:57" ht="20.25" customHeight="1" thickBot="1" x14ac:dyDescent="0.45">
      <c r="B13" s="67"/>
      <c r="C13" s="68"/>
      <c r="D13" s="69"/>
      <c r="E13" s="70"/>
      <c r="F13" s="69"/>
      <c r="G13" s="70"/>
      <c r="H13" s="68"/>
      <c r="I13" s="68"/>
      <c r="J13" s="68"/>
      <c r="K13" s="69"/>
      <c r="L13" s="70"/>
      <c r="M13" s="68"/>
      <c r="N13" s="68"/>
      <c r="O13" s="71"/>
      <c r="P13" s="72" t="str">
        <f>IF(P12=1,"日",IF(P12=2,"月",IF(P12=3,"火",IF(P12=4,"水",IF(P12=5,"木",IF(P12=6,"金","土"))))))</f>
        <v>月</v>
      </c>
      <c r="Q13" s="73" t="str">
        <f t="shared" ref="Q13:AQ13" si="0">IF(Q12=1,"日",IF(Q12=2,"月",IF(Q12=3,"火",IF(Q12=4,"水",IF(Q12=5,"木",IF(Q12=6,"金","土"))))))</f>
        <v>火</v>
      </c>
      <c r="R13" s="73" t="str">
        <f t="shared" si="0"/>
        <v>水</v>
      </c>
      <c r="S13" s="73" t="str">
        <f t="shared" si="0"/>
        <v>木</v>
      </c>
      <c r="T13" s="73" t="str">
        <f t="shared" si="0"/>
        <v>金</v>
      </c>
      <c r="U13" s="73" t="str">
        <f t="shared" si="0"/>
        <v>土</v>
      </c>
      <c r="V13" s="74" t="str">
        <f t="shared" si="0"/>
        <v>日</v>
      </c>
      <c r="W13" s="72" t="str">
        <f t="shared" si="0"/>
        <v>月</v>
      </c>
      <c r="X13" s="73" t="str">
        <f t="shared" si="0"/>
        <v>火</v>
      </c>
      <c r="Y13" s="73" t="str">
        <f t="shared" si="0"/>
        <v>水</v>
      </c>
      <c r="Z13" s="73" t="str">
        <f t="shared" si="0"/>
        <v>木</v>
      </c>
      <c r="AA13" s="73" t="str">
        <f t="shared" si="0"/>
        <v>金</v>
      </c>
      <c r="AB13" s="73" t="str">
        <f t="shared" si="0"/>
        <v>土</v>
      </c>
      <c r="AC13" s="74" t="str">
        <f t="shared" si="0"/>
        <v>日</v>
      </c>
      <c r="AD13" s="72" t="str">
        <f t="shared" si="0"/>
        <v>月</v>
      </c>
      <c r="AE13" s="73" t="str">
        <f t="shared" si="0"/>
        <v>火</v>
      </c>
      <c r="AF13" s="73" t="str">
        <f t="shared" si="0"/>
        <v>水</v>
      </c>
      <c r="AG13" s="73" t="str">
        <f t="shared" si="0"/>
        <v>木</v>
      </c>
      <c r="AH13" s="73" t="str">
        <f t="shared" si="0"/>
        <v>金</v>
      </c>
      <c r="AI13" s="73" t="str">
        <f t="shared" si="0"/>
        <v>土</v>
      </c>
      <c r="AJ13" s="74" t="str">
        <f t="shared" si="0"/>
        <v>日</v>
      </c>
      <c r="AK13" s="72" t="str">
        <f t="shared" si="0"/>
        <v>月</v>
      </c>
      <c r="AL13" s="73" t="str">
        <f t="shared" si="0"/>
        <v>火</v>
      </c>
      <c r="AM13" s="73" t="str">
        <f t="shared" si="0"/>
        <v>水</v>
      </c>
      <c r="AN13" s="73" t="str">
        <f t="shared" si="0"/>
        <v>木</v>
      </c>
      <c r="AO13" s="73" t="str">
        <f t="shared" si="0"/>
        <v>金</v>
      </c>
      <c r="AP13" s="73" t="str">
        <f t="shared" si="0"/>
        <v>土</v>
      </c>
      <c r="AQ13" s="74" t="str">
        <f t="shared" si="0"/>
        <v>日</v>
      </c>
      <c r="AR13" s="73" t="str">
        <f>IF(AR12=1,"日",IF(AR12=2,"月",IF(AR12=3,"火",IF(AR12=4,"水",IF(AR12=5,"木",IF(AR12=6,"金",IF(AR12=0,"","土")))))))</f>
        <v/>
      </c>
      <c r="AS13" s="73" t="str">
        <f>IF(AS12=1,"日",IF(AS12=2,"月",IF(AS12=3,"火",IF(AS12=4,"水",IF(AS12=5,"木",IF(AS12=6,"金",IF(AS12=0,"","土")))))))</f>
        <v/>
      </c>
      <c r="AT13" s="75" t="str">
        <f>IF(AT12=1,"日",IF(AT12=2,"月",IF(AT12=3,"火",IF(AT12=4,"水",IF(AT12=5,"木",IF(AT12=6,"金",IF(AT12=0,"","土")))))))</f>
        <v/>
      </c>
      <c r="AU13" s="76"/>
      <c r="AV13" s="77"/>
      <c r="AW13" s="76"/>
      <c r="AX13" s="77"/>
      <c r="AY13" s="66"/>
      <c r="AZ13" s="66"/>
      <c r="BA13" s="66"/>
      <c r="BB13" s="66"/>
      <c r="BC13" s="66"/>
      <c r="BD13" s="66"/>
    </row>
    <row r="14" spans="2:57" ht="39.950000000000003" customHeight="1" x14ac:dyDescent="0.4">
      <c r="B14" s="78">
        <v>1</v>
      </c>
      <c r="C14" s="79"/>
      <c r="D14" s="80"/>
      <c r="E14" s="81"/>
      <c r="F14" s="82"/>
      <c r="G14" s="83"/>
      <c r="H14" s="84"/>
      <c r="I14" s="84"/>
      <c r="J14" s="84"/>
      <c r="K14" s="85"/>
      <c r="L14" s="86"/>
      <c r="M14" s="87"/>
      <c r="N14" s="87"/>
      <c r="O14" s="88"/>
      <c r="P14" s="89"/>
      <c r="Q14" s="90"/>
      <c r="R14" s="90"/>
      <c r="S14" s="90"/>
      <c r="T14" s="90"/>
      <c r="U14" s="90"/>
      <c r="V14" s="91"/>
      <c r="W14" s="89"/>
      <c r="X14" s="90"/>
      <c r="Y14" s="90"/>
      <c r="Z14" s="90"/>
      <c r="AA14" s="90"/>
      <c r="AB14" s="90"/>
      <c r="AC14" s="91"/>
      <c r="AD14" s="89"/>
      <c r="AE14" s="90"/>
      <c r="AF14" s="90"/>
      <c r="AG14" s="90"/>
      <c r="AH14" s="90"/>
      <c r="AI14" s="90"/>
      <c r="AJ14" s="91"/>
      <c r="AK14" s="89"/>
      <c r="AL14" s="90"/>
      <c r="AM14" s="90"/>
      <c r="AN14" s="90"/>
      <c r="AO14" s="90"/>
      <c r="AP14" s="90"/>
      <c r="AQ14" s="91"/>
      <c r="AR14" s="89"/>
      <c r="AS14" s="90"/>
      <c r="AT14" s="91"/>
      <c r="AU14" s="92">
        <f>IF($AZ$3="４週",SUM(P14:AQ14),IF($AZ$3="暦月",SUM(P14:AT14),""))</f>
        <v>0</v>
      </c>
      <c r="AV14" s="93"/>
      <c r="AW14" s="94">
        <f t="shared" ref="AW14:AW31" si="1">IF($AZ$3="４週",AU14/4,IF($AZ$3="暦月",AU14/($AZ$7/7),""))</f>
        <v>0</v>
      </c>
      <c r="AX14" s="95"/>
      <c r="AY14" s="96"/>
      <c r="AZ14" s="97"/>
      <c r="BA14" s="97"/>
      <c r="BB14" s="97"/>
      <c r="BC14" s="97"/>
      <c r="BD14" s="98"/>
    </row>
    <row r="15" spans="2:57" ht="39.950000000000003" customHeight="1" x14ac:dyDescent="0.4">
      <c r="B15" s="99">
        <f t="shared" ref="B15:B31" si="2">B14+1</f>
        <v>2</v>
      </c>
      <c r="C15" s="100"/>
      <c r="D15" s="101"/>
      <c r="E15" s="102"/>
      <c r="F15" s="103"/>
      <c r="G15" s="104"/>
      <c r="H15" s="105"/>
      <c r="I15" s="105"/>
      <c r="J15" s="105"/>
      <c r="K15" s="106"/>
      <c r="L15" s="107"/>
      <c r="M15" s="108"/>
      <c r="N15" s="108"/>
      <c r="O15" s="109"/>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13">
        <f>IF($AZ$3="４週",SUM(P15:AQ15),IF($AZ$3="暦月",SUM(P15:AT15),""))</f>
        <v>0</v>
      </c>
      <c r="AV15" s="114"/>
      <c r="AW15" s="115">
        <f t="shared" si="1"/>
        <v>0</v>
      </c>
      <c r="AX15" s="116"/>
      <c r="AY15" s="117"/>
      <c r="AZ15" s="118"/>
      <c r="BA15" s="118"/>
      <c r="BB15" s="118"/>
      <c r="BC15" s="118"/>
      <c r="BD15" s="119"/>
    </row>
    <row r="16" spans="2:57" ht="39.950000000000003" customHeight="1" x14ac:dyDescent="0.4">
      <c r="B16" s="99">
        <f t="shared" si="2"/>
        <v>3</v>
      </c>
      <c r="C16" s="100"/>
      <c r="D16" s="101"/>
      <c r="E16" s="102"/>
      <c r="F16" s="103"/>
      <c r="G16" s="104"/>
      <c r="H16" s="105"/>
      <c r="I16" s="105"/>
      <c r="J16" s="105"/>
      <c r="K16" s="106"/>
      <c r="L16" s="107"/>
      <c r="M16" s="108"/>
      <c r="N16" s="108"/>
      <c r="O16" s="109"/>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13">
        <f>IF($AZ$3="４週",SUM(P16:AQ16),IF($AZ$3="暦月",SUM(P16:AT16),""))</f>
        <v>0</v>
      </c>
      <c r="AV16" s="114"/>
      <c r="AW16" s="115">
        <f t="shared" si="1"/>
        <v>0</v>
      </c>
      <c r="AX16" s="116"/>
      <c r="AY16" s="117"/>
      <c r="AZ16" s="118"/>
      <c r="BA16" s="118"/>
      <c r="BB16" s="118"/>
      <c r="BC16" s="118"/>
      <c r="BD16" s="119"/>
    </row>
    <row r="17" spans="2:56" ht="39.950000000000003" customHeight="1" x14ac:dyDescent="0.4">
      <c r="B17" s="99">
        <f t="shared" si="2"/>
        <v>4</v>
      </c>
      <c r="C17" s="100"/>
      <c r="D17" s="101"/>
      <c r="E17" s="102"/>
      <c r="F17" s="103"/>
      <c r="G17" s="104"/>
      <c r="H17" s="105"/>
      <c r="I17" s="105"/>
      <c r="J17" s="105"/>
      <c r="K17" s="106"/>
      <c r="L17" s="107"/>
      <c r="M17" s="108"/>
      <c r="N17" s="108"/>
      <c r="O17" s="109"/>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13">
        <f>IF($AZ$3="４週",SUM(P17:AQ17),IF($AZ$3="暦月",SUM(P17:AT17),""))</f>
        <v>0</v>
      </c>
      <c r="AV17" s="114"/>
      <c r="AW17" s="115">
        <f t="shared" si="1"/>
        <v>0</v>
      </c>
      <c r="AX17" s="116"/>
      <c r="AY17" s="117"/>
      <c r="AZ17" s="118"/>
      <c r="BA17" s="118"/>
      <c r="BB17" s="118"/>
      <c r="BC17" s="118"/>
      <c r="BD17" s="119"/>
    </row>
    <row r="18" spans="2:56" ht="39.950000000000003" customHeight="1" x14ac:dyDescent="0.4">
      <c r="B18" s="99">
        <f t="shared" si="2"/>
        <v>5</v>
      </c>
      <c r="C18" s="100"/>
      <c r="D18" s="101"/>
      <c r="E18" s="102"/>
      <c r="F18" s="103"/>
      <c r="G18" s="104"/>
      <c r="H18" s="105"/>
      <c r="I18" s="105"/>
      <c r="J18" s="105"/>
      <c r="K18" s="106"/>
      <c r="L18" s="107"/>
      <c r="M18" s="108"/>
      <c r="N18" s="108"/>
      <c r="O18" s="109"/>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13">
        <f t="shared" ref="AU18:AU31" si="3">IF($AZ$3="４週",SUM(P18:AQ18),IF($AZ$3="暦月",SUM(P18:AT18),""))</f>
        <v>0</v>
      </c>
      <c r="AV18" s="114"/>
      <c r="AW18" s="115">
        <f t="shared" si="1"/>
        <v>0</v>
      </c>
      <c r="AX18" s="116"/>
      <c r="AY18" s="117"/>
      <c r="AZ18" s="118"/>
      <c r="BA18" s="118"/>
      <c r="BB18" s="118"/>
      <c r="BC18" s="118"/>
      <c r="BD18" s="119"/>
    </row>
    <row r="19" spans="2:56" ht="39.950000000000003" customHeight="1" x14ac:dyDescent="0.4">
      <c r="B19" s="99">
        <f t="shared" si="2"/>
        <v>6</v>
      </c>
      <c r="C19" s="100"/>
      <c r="D19" s="101"/>
      <c r="E19" s="102"/>
      <c r="F19" s="103"/>
      <c r="G19" s="104"/>
      <c r="H19" s="105"/>
      <c r="I19" s="105"/>
      <c r="J19" s="105"/>
      <c r="K19" s="106"/>
      <c r="L19" s="107"/>
      <c r="M19" s="108"/>
      <c r="N19" s="108"/>
      <c r="O19" s="109"/>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13">
        <f t="shared" si="3"/>
        <v>0</v>
      </c>
      <c r="AV19" s="114"/>
      <c r="AW19" s="115">
        <f t="shared" si="1"/>
        <v>0</v>
      </c>
      <c r="AX19" s="116"/>
      <c r="AY19" s="117"/>
      <c r="AZ19" s="118"/>
      <c r="BA19" s="118"/>
      <c r="BB19" s="118"/>
      <c r="BC19" s="118"/>
      <c r="BD19" s="119"/>
    </row>
    <row r="20" spans="2:56" ht="39.950000000000003" customHeight="1" x14ac:dyDescent="0.4">
      <c r="B20" s="99">
        <f t="shared" si="2"/>
        <v>7</v>
      </c>
      <c r="C20" s="100"/>
      <c r="D20" s="101"/>
      <c r="E20" s="102"/>
      <c r="F20" s="103"/>
      <c r="G20" s="104"/>
      <c r="H20" s="105"/>
      <c r="I20" s="105"/>
      <c r="J20" s="105"/>
      <c r="K20" s="106"/>
      <c r="L20" s="107"/>
      <c r="M20" s="108"/>
      <c r="N20" s="108"/>
      <c r="O20" s="109"/>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13">
        <f>IF($AZ$3="４週",SUM(P20:AQ20),IF($AZ$3="暦月",SUM(P20:AT20),""))</f>
        <v>0</v>
      </c>
      <c r="AV20" s="114"/>
      <c r="AW20" s="115">
        <f t="shared" si="1"/>
        <v>0</v>
      </c>
      <c r="AX20" s="116"/>
      <c r="AY20" s="117"/>
      <c r="AZ20" s="118"/>
      <c r="BA20" s="118"/>
      <c r="BB20" s="118"/>
      <c r="BC20" s="118"/>
      <c r="BD20" s="119"/>
    </row>
    <row r="21" spans="2:56" ht="39.950000000000003" customHeight="1" x14ac:dyDescent="0.4">
      <c r="B21" s="99">
        <f t="shared" si="2"/>
        <v>8</v>
      </c>
      <c r="C21" s="100"/>
      <c r="D21" s="101"/>
      <c r="E21" s="102"/>
      <c r="F21" s="103"/>
      <c r="G21" s="104"/>
      <c r="H21" s="105"/>
      <c r="I21" s="105"/>
      <c r="J21" s="105"/>
      <c r="K21" s="106"/>
      <c r="L21" s="107"/>
      <c r="M21" s="108"/>
      <c r="N21" s="108"/>
      <c r="O21" s="109"/>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13">
        <f t="shared" si="3"/>
        <v>0</v>
      </c>
      <c r="AV21" s="114"/>
      <c r="AW21" s="115">
        <f t="shared" si="1"/>
        <v>0</v>
      </c>
      <c r="AX21" s="116"/>
      <c r="AY21" s="117"/>
      <c r="AZ21" s="118"/>
      <c r="BA21" s="118"/>
      <c r="BB21" s="118"/>
      <c r="BC21" s="118"/>
      <c r="BD21" s="119"/>
    </row>
    <row r="22" spans="2:56" ht="39.950000000000003" customHeight="1" x14ac:dyDescent="0.4">
      <c r="B22" s="99">
        <f t="shared" si="2"/>
        <v>9</v>
      </c>
      <c r="C22" s="100"/>
      <c r="D22" s="101"/>
      <c r="E22" s="102"/>
      <c r="F22" s="103"/>
      <c r="G22" s="104"/>
      <c r="H22" s="105"/>
      <c r="I22" s="105"/>
      <c r="J22" s="105"/>
      <c r="K22" s="106"/>
      <c r="L22" s="107"/>
      <c r="M22" s="108"/>
      <c r="N22" s="108"/>
      <c r="O22" s="109"/>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13">
        <f t="shared" si="3"/>
        <v>0</v>
      </c>
      <c r="AV22" s="114"/>
      <c r="AW22" s="115">
        <f t="shared" si="1"/>
        <v>0</v>
      </c>
      <c r="AX22" s="116"/>
      <c r="AY22" s="117"/>
      <c r="AZ22" s="118"/>
      <c r="BA22" s="118"/>
      <c r="BB22" s="118"/>
      <c r="BC22" s="118"/>
      <c r="BD22" s="119"/>
    </row>
    <row r="23" spans="2:56" ht="39.950000000000003" customHeight="1" x14ac:dyDescent="0.4">
      <c r="B23" s="99">
        <f t="shared" si="2"/>
        <v>10</v>
      </c>
      <c r="C23" s="100"/>
      <c r="D23" s="101"/>
      <c r="E23" s="102"/>
      <c r="F23" s="103"/>
      <c r="G23" s="104"/>
      <c r="H23" s="105"/>
      <c r="I23" s="105"/>
      <c r="J23" s="105"/>
      <c r="K23" s="106"/>
      <c r="L23" s="107"/>
      <c r="M23" s="108"/>
      <c r="N23" s="108"/>
      <c r="O23" s="109"/>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13">
        <f t="shared" si="3"/>
        <v>0</v>
      </c>
      <c r="AV23" s="114"/>
      <c r="AW23" s="115">
        <f t="shared" si="1"/>
        <v>0</v>
      </c>
      <c r="AX23" s="116"/>
      <c r="AY23" s="117"/>
      <c r="AZ23" s="118"/>
      <c r="BA23" s="118"/>
      <c r="BB23" s="118"/>
      <c r="BC23" s="118"/>
      <c r="BD23" s="119"/>
    </row>
    <row r="24" spans="2:56" ht="39.950000000000003" customHeight="1" x14ac:dyDescent="0.4">
      <c r="B24" s="99">
        <f t="shared" si="2"/>
        <v>11</v>
      </c>
      <c r="C24" s="100"/>
      <c r="D24" s="101"/>
      <c r="E24" s="102"/>
      <c r="F24" s="103"/>
      <c r="G24" s="104"/>
      <c r="H24" s="105"/>
      <c r="I24" s="105"/>
      <c r="J24" s="105"/>
      <c r="K24" s="106"/>
      <c r="L24" s="107"/>
      <c r="M24" s="108"/>
      <c r="N24" s="108"/>
      <c r="O24" s="109"/>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13">
        <f t="shared" si="3"/>
        <v>0</v>
      </c>
      <c r="AV24" s="114"/>
      <c r="AW24" s="115">
        <f t="shared" si="1"/>
        <v>0</v>
      </c>
      <c r="AX24" s="116"/>
      <c r="AY24" s="117"/>
      <c r="AZ24" s="118"/>
      <c r="BA24" s="118"/>
      <c r="BB24" s="118"/>
      <c r="BC24" s="118"/>
      <c r="BD24" s="119"/>
    </row>
    <row r="25" spans="2:56" ht="39.950000000000003" customHeight="1" x14ac:dyDescent="0.4">
      <c r="B25" s="99">
        <f t="shared" si="2"/>
        <v>12</v>
      </c>
      <c r="C25" s="100"/>
      <c r="D25" s="101"/>
      <c r="E25" s="102"/>
      <c r="F25" s="103"/>
      <c r="G25" s="104"/>
      <c r="H25" s="105"/>
      <c r="I25" s="105"/>
      <c r="J25" s="105"/>
      <c r="K25" s="106"/>
      <c r="L25" s="107"/>
      <c r="M25" s="108"/>
      <c r="N25" s="108"/>
      <c r="O25" s="109"/>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13">
        <f t="shared" si="3"/>
        <v>0</v>
      </c>
      <c r="AV25" s="114"/>
      <c r="AW25" s="115">
        <f t="shared" si="1"/>
        <v>0</v>
      </c>
      <c r="AX25" s="116"/>
      <c r="AY25" s="117"/>
      <c r="AZ25" s="118"/>
      <c r="BA25" s="118"/>
      <c r="BB25" s="118"/>
      <c r="BC25" s="118"/>
      <c r="BD25" s="119"/>
    </row>
    <row r="26" spans="2:56" ht="39.950000000000003" customHeight="1" x14ac:dyDescent="0.4">
      <c r="B26" s="99">
        <f t="shared" si="2"/>
        <v>13</v>
      </c>
      <c r="C26" s="100"/>
      <c r="D26" s="101"/>
      <c r="E26" s="102"/>
      <c r="F26" s="103"/>
      <c r="G26" s="104"/>
      <c r="H26" s="105"/>
      <c r="I26" s="105"/>
      <c r="J26" s="105"/>
      <c r="K26" s="106"/>
      <c r="L26" s="107"/>
      <c r="M26" s="108"/>
      <c r="N26" s="108"/>
      <c r="O26" s="109"/>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13">
        <f t="shared" si="3"/>
        <v>0</v>
      </c>
      <c r="AV26" s="114"/>
      <c r="AW26" s="115">
        <f t="shared" si="1"/>
        <v>0</v>
      </c>
      <c r="AX26" s="116"/>
      <c r="AY26" s="117"/>
      <c r="AZ26" s="118"/>
      <c r="BA26" s="118"/>
      <c r="BB26" s="118"/>
      <c r="BC26" s="118"/>
      <c r="BD26" s="119"/>
    </row>
    <row r="27" spans="2:56" ht="39.950000000000003" customHeight="1" x14ac:dyDescent="0.4">
      <c r="B27" s="99">
        <f t="shared" si="2"/>
        <v>14</v>
      </c>
      <c r="C27" s="100"/>
      <c r="D27" s="101"/>
      <c r="E27" s="102"/>
      <c r="F27" s="103"/>
      <c r="G27" s="104"/>
      <c r="H27" s="105"/>
      <c r="I27" s="105"/>
      <c r="J27" s="105"/>
      <c r="K27" s="106"/>
      <c r="L27" s="107"/>
      <c r="M27" s="108"/>
      <c r="N27" s="108"/>
      <c r="O27" s="109"/>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13">
        <f t="shared" si="3"/>
        <v>0</v>
      </c>
      <c r="AV27" s="114"/>
      <c r="AW27" s="115">
        <f t="shared" si="1"/>
        <v>0</v>
      </c>
      <c r="AX27" s="116"/>
      <c r="AY27" s="117"/>
      <c r="AZ27" s="118"/>
      <c r="BA27" s="118"/>
      <c r="BB27" s="118"/>
      <c r="BC27" s="118"/>
      <c r="BD27" s="119"/>
    </row>
    <row r="28" spans="2:56" ht="39.950000000000003" customHeight="1" x14ac:dyDescent="0.4">
      <c r="B28" s="99">
        <f t="shared" si="2"/>
        <v>15</v>
      </c>
      <c r="C28" s="100"/>
      <c r="D28" s="101"/>
      <c r="E28" s="102"/>
      <c r="F28" s="103"/>
      <c r="G28" s="104"/>
      <c r="H28" s="105"/>
      <c r="I28" s="105"/>
      <c r="J28" s="105"/>
      <c r="K28" s="106"/>
      <c r="L28" s="107"/>
      <c r="M28" s="108"/>
      <c r="N28" s="108"/>
      <c r="O28" s="109"/>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13">
        <f t="shared" si="3"/>
        <v>0</v>
      </c>
      <c r="AV28" s="114"/>
      <c r="AW28" s="115">
        <f t="shared" si="1"/>
        <v>0</v>
      </c>
      <c r="AX28" s="116"/>
      <c r="AY28" s="117"/>
      <c r="AZ28" s="118"/>
      <c r="BA28" s="118"/>
      <c r="BB28" s="118"/>
      <c r="BC28" s="118"/>
      <c r="BD28" s="119"/>
    </row>
    <row r="29" spans="2:56" ht="39.950000000000003" customHeight="1" x14ac:dyDescent="0.4">
      <c r="B29" s="99">
        <f t="shared" si="2"/>
        <v>16</v>
      </c>
      <c r="C29" s="100"/>
      <c r="D29" s="101"/>
      <c r="E29" s="102"/>
      <c r="F29" s="103"/>
      <c r="G29" s="104"/>
      <c r="H29" s="105"/>
      <c r="I29" s="105"/>
      <c r="J29" s="105"/>
      <c r="K29" s="106"/>
      <c r="L29" s="107"/>
      <c r="M29" s="108"/>
      <c r="N29" s="108"/>
      <c r="O29" s="109"/>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13">
        <f t="shared" si="3"/>
        <v>0</v>
      </c>
      <c r="AV29" s="114"/>
      <c r="AW29" s="115">
        <f t="shared" si="1"/>
        <v>0</v>
      </c>
      <c r="AX29" s="116"/>
      <c r="AY29" s="117"/>
      <c r="AZ29" s="118"/>
      <c r="BA29" s="118"/>
      <c r="BB29" s="118"/>
      <c r="BC29" s="118"/>
      <c r="BD29" s="119"/>
    </row>
    <row r="30" spans="2:56" ht="39.950000000000003" customHeight="1" x14ac:dyDescent="0.4">
      <c r="B30" s="99">
        <f t="shared" si="2"/>
        <v>17</v>
      </c>
      <c r="C30" s="100"/>
      <c r="D30" s="101"/>
      <c r="E30" s="102"/>
      <c r="F30" s="103"/>
      <c r="G30" s="104"/>
      <c r="H30" s="105"/>
      <c r="I30" s="105"/>
      <c r="J30" s="105"/>
      <c r="K30" s="106"/>
      <c r="L30" s="107"/>
      <c r="M30" s="108"/>
      <c r="N30" s="108"/>
      <c r="O30" s="109"/>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13">
        <f t="shared" si="3"/>
        <v>0</v>
      </c>
      <c r="AV30" s="114"/>
      <c r="AW30" s="115">
        <f t="shared" si="1"/>
        <v>0</v>
      </c>
      <c r="AX30" s="116"/>
      <c r="AY30" s="117"/>
      <c r="AZ30" s="118"/>
      <c r="BA30" s="118"/>
      <c r="BB30" s="118"/>
      <c r="BC30" s="118"/>
      <c r="BD30" s="119"/>
    </row>
    <row r="31" spans="2:56" ht="39.950000000000003" customHeight="1" thickBot="1" x14ac:dyDescent="0.45">
      <c r="B31" s="120">
        <f t="shared" si="2"/>
        <v>18</v>
      </c>
      <c r="C31" s="121"/>
      <c r="D31" s="122"/>
      <c r="E31" s="123"/>
      <c r="F31" s="124"/>
      <c r="G31" s="125"/>
      <c r="H31" s="126"/>
      <c r="I31" s="126"/>
      <c r="J31" s="126"/>
      <c r="K31" s="127"/>
      <c r="L31" s="128"/>
      <c r="M31" s="129"/>
      <c r="N31" s="129"/>
      <c r="O31" s="130"/>
      <c r="P31" s="131"/>
      <c r="Q31" s="132"/>
      <c r="R31" s="132"/>
      <c r="S31" s="132"/>
      <c r="T31" s="132"/>
      <c r="U31" s="132"/>
      <c r="V31" s="133"/>
      <c r="W31" s="131"/>
      <c r="X31" s="132"/>
      <c r="Y31" s="132"/>
      <c r="Z31" s="132"/>
      <c r="AA31" s="132"/>
      <c r="AB31" s="132"/>
      <c r="AC31" s="133"/>
      <c r="AD31" s="131"/>
      <c r="AE31" s="132"/>
      <c r="AF31" s="132"/>
      <c r="AG31" s="132"/>
      <c r="AH31" s="132"/>
      <c r="AI31" s="132"/>
      <c r="AJ31" s="133"/>
      <c r="AK31" s="131"/>
      <c r="AL31" s="132"/>
      <c r="AM31" s="132"/>
      <c r="AN31" s="132"/>
      <c r="AO31" s="132"/>
      <c r="AP31" s="132"/>
      <c r="AQ31" s="133"/>
      <c r="AR31" s="131"/>
      <c r="AS31" s="132"/>
      <c r="AT31" s="133"/>
      <c r="AU31" s="134">
        <f t="shared" si="3"/>
        <v>0</v>
      </c>
      <c r="AV31" s="135"/>
      <c r="AW31" s="136">
        <f t="shared" si="1"/>
        <v>0</v>
      </c>
      <c r="AX31" s="137"/>
      <c r="AY31" s="138"/>
      <c r="AZ31" s="139"/>
      <c r="BA31" s="139"/>
      <c r="BB31" s="139"/>
      <c r="BC31" s="139"/>
      <c r="BD31" s="140"/>
    </row>
    <row r="32" spans="2:56" ht="20.25" customHeight="1" x14ac:dyDescent="0.4">
      <c r="C32" s="141"/>
      <c r="D32" s="142"/>
      <c r="E32" s="143"/>
      <c r="AC32" s="38"/>
    </row>
    <row r="33" spans="2:26" ht="20.25" customHeight="1" x14ac:dyDescent="0.4">
      <c r="B33" s="25" t="s">
        <v>35</v>
      </c>
      <c r="C33" s="25"/>
      <c r="D33" s="25"/>
      <c r="E33" s="25"/>
      <c r="F33" s="25"/>
      <c r="G33" s="25"/>
      <c r="H33" s="25"/>
      <c r="I33" s="25"/>
      <c r="J33" s="25"/>
      <c r="K33" s="25"/>
      <c r="L33" s="34"/>
      <c r="M33" s="25"/>
      <c r="N33" s="25"/>
      <c r="O33" s="25"/>
      <c r="P33" s="25"/>
      <c r="Q33" s="25"/>
      <c r="R33" s="25"/>
      <c r="S33" s="25"/>
      <c r="T33" s="25" t="s">
        <v>36</v>
      </c>
      <c r="U33" s="25"/>
      <c r="V33" s="25"/>
      <c r="W33" s="25"/>
      <c r="X33" s="25"/>
      <c r="Y33" s="25"/>
      <c r="Z33" s="144"/>
    </row>
    <row r="34" spans="2:26" ht="20.25" customHeight="1" x14ac:dyDescent="0.4">
      <c r="B34" s="25"/>
      <c r="C34" s="145" t="s">
        <v>37</v>
      </c>
      <c r="D34" s="145"/>
      <c r="E34" s="145" t="s">
        <v>38</v>
      </c>
      <c r="F34" s="145"/>
      <c r="G34" s="145"/>
      <c r="H34" s="145"/>
      <c r="I34" s="25"/>
      <c r="J34" s="146" t="s">
        <v>39</v>
      </c>
      <c r="K34" s="146"/>
      <c r="L34" s="146"/>
      <c r="M34" s="146"/>
      <c r="N34" s="25"/>
      <c r="O34" s="25"/>
      <c r="P34" s="147" t="s">
        <v>40</v>
      </c>
      <c r="Q34" s="147"/>
      <c r="R34" s="25"/>
      <c r="S34" s="25"/>
      <c r="T34" s="148" t="s">
        <v>41</v>
      </c>
      <c r="U34" s="149"/>
      <c r="V34" s="148" t="s">
        <v>42</v>
      </c>
      <c r="W34" s="150"/>
      <c r="X34" s="150"/>
      <c r="Y34" s="149"/>
      <c r="Z34" s="144"/>
    </row>
    <row r="35" spans="2:26" ht="20.25" customHeight="1" x14ac:dyDescent="0.4">
      <c r="B35" s="25"/>
      <c r="C35" s="151"/>
      <c r="D35" s="151"/>
      <c r="E35" s="151" t="s">
        <v>43</v>
      </c>
      <c r="F35" s="151"/>
      <c r="G35" s="151" t="s">
        <v>44</v>
      </c>
      <c r="H35" s="151"/>
      <c r="I35" s="25"/>
      <c r="J35" s="151" t="s">
        <v>43</v>
      </c>
      <c r="K35" s="151"/>
      <c r="L35" s="151" t="s">
        <v>44</v>
      </c>
      <c r="M35" s="151"/>
      <c r="N35" s="25"/>
      <c r="O35" s="25"/>
      <c r="P35" s="147" t="s">
        <v>45</v>
      </c>
      <c r="Q35" s="147"/>
      <c r="R35" s="25"/>
      <c r="S35" s="25"/>
      <c r="T35" s="148" t="s">
        <v>46</v>
      </c>
      <c r="U35" s="149"/>
      <c r="V35" s="148" t="s">
        <v>47</v>
      </c>
      <c r="W35" s="150"/>
      <c r="X35" s="150"/>
      <c r="Y35" s="149"/>
      <c r="Z35" s="152"/>
    </row>
    <row r="36" spans="2:26" ht="20.25" customHeight="1" x14ac:dyDescent="0.4">
      <c r="B36" s="25"/>
      <c r="C36" s="148" t="s">
        <v>46</v>
      </c>
      <c r="D36" s="149"/>
      <c r="E36" s="153">
        <f>SUMIFS($AU$14:$AV$31,$C$14:$D$31,"介護支援専門員",$E$14:$F$31,"A")</f>
        <v>0</v>
      </c>
      <c r="F36" s="154"/>
      <c r="G36" s="155">
        <f>SUMIFS($AW$14:$AX$31,$C$14:$D$31,"介護支援専門員",$E$14:$F$31,"A")</f>
        <v>0</v>
      </c>
      <c r="H36" s="156"/>
      <c r="I36" s="157"/>
      <c r="J36" s="158">
        <v>0</v>
      </c>
      <c r="K36" s="159"/>
      <c r="L36" s="158">
        <v>0</v>
      </c>
      <c r="M36" s="159"/>
      <c r="N36" s="157"/>
      <c r="O36" s="157"/>
      <c r="P36" s="158">
        <v>0</v>
      </c>
      <c r="Q36" s="159"/>
      <c r="R36" s="25"/>
      <c r="S36" s="25"/>
      <c r="T36" s="148" t="s">
        <v>48</v>
      </c>
      <c r="U36" s="149"/>
      <c r="V36" s="148" t="s">
        <v>49</v>
      </c>
      <c r="W36" s="150"/>
      <c r="X36" s="150"/>
      <c r="Y36" s="149"/>
      <c r="Z36" s="160"/>
    </row>
    <row r="37" spans="2:26" ht="20.25" customHeight="1" x14ac:dyDescent="0.4">
      <c r="B37" s="25"/>
      <c r="C37" s="148" t="s">
        <v>48</v>
      </c>
      <c r="D37" s="149"/>
      <c r="E37" s="153">
        <f>SUMIFS($AU$14:$AV$31,$C$14:$D$31,"介護支援専門員",$E$14:$F$31,"B")</f>
        <v>0</v>
      </c>
      <c r="F37" s="154"/>
      <c r="G37" s="155">
        <f>SUMIFS($AW$14:$AX$31,$C$14:$D$31,"介護支援専門員",$E$14:$F$31,"B")</f>
        <v>0</v>
      </c>
      <c r="H37" s="156"/>
      <c r="I37" s="157"/>
      <c r="J37" s="158">
        <v>0</v>
      </c>
      <c r="K37" s="159"/>
      <c r="L37" s="158">
        <v>0</v>
      </c>
      <c r="M37" s="159"/>
      <c r="N37" s="157"/>
      <c r="O37" s="157"/>
      <c r="P37" s="158">
        <v>0</v>
      </c>
      <c r="Q37" s="159"/>
      <c r="R37" s="25"/>
      <c r="S37" s="25"/>
      <c r="T37" s="148" t="s">
        <v>50</v>
      </c>
      <c r="U37" s="149"/>
      <c r="V37" s="148" t="s">
        <v>51</v>
      </c>
      <c r="W37" s="150"/>
      <c r="X37" s="150"/>
      <c r="Y37" s="149"/>
      <c r="Z37" s="160"/>
    </row>
    <row r="38" spans="2:26" ht="20.25" customHeight="1" x14ac:dyDescent="0.4">
      <c r="B38" s="25"/>
      <c r="C38" s="148" t="s">
        <v>50</v>
      </c>
      <c r="D38" s="149"/>
      <c r="E38" s="153">
        <f>SUMIFS($AU$14:$AV$31,$C$14:$D$31,"介護支援専門員",$E$14:$F$31,"C")</f>
        <v>0</v>
      </c>
      <c r="F38" s="154"/>
      <c r="G38" s="155">
        <f>SUMIFS($AW$14:$AX$31,$C$14:$D$31,"介護支援専門員",$E$14:$F$31,"C")</f>
        <v>0</v>
      </c>
      <c r="H38" s="156"/>
      <c r="I38" s="157"/>
      <c r="J38" s="158">
        <v>0</v>
      </c>
      <c r="K38" s="159"/>
      <c r="L38" s="161">
        <v>0</v>
      </c>
      <c r="M38" s="162"/>
      <c r="N38" s="157"/>
      <c r="O38" s="157"/>
      <c r="P38" s="153" t="s">
        <v>52</v>
      </c>
      <c r="Q38" s="154"/>
      <c r="R38" s="25"/>
      <c r="S38" s="25"/>
      <c r="T38" s="148" t="s">
        <v>53</v>
      </c>
      <c r="U38" s="149"/>
      <c r="V38" s="148" t="s">
        <v>54</v>
      </c>
      <c r="W38" s="150"/>
      <c r="X38" s="150"/>
      <c r="Y38" s="149"/>
      <c r="Z38" s="163"/>
    </row>
    <row r="39" spans="2:26" ht="20.25" customHeight="1" x14ac:dyDescent="0.4">
      <c r="B39" s="25"/>
      <c r="C39" s="148" t="s">
        <v>53</v>
      </c>
      <c r="D39" s="149"/>
      <c r="E39" s="153">
        <f>SUMIFS($AU$14:$AV$31,$C$14:$D$31,"介護支援専門員",$E$14:$F$31,"D")</f>
        <v>0</v>
      </c>
      <c r="F39" s="154"/>
      <c r="G39" s="155">
        <f>SUMIFS($AW$14:$AX$31,$C$14:$D$31,"介護支援専門員",$E$14:$F$31,"D")</f>
        <v>0</v>
      </c>
      <c r="H39" s="156"/>
      <c r="I39" s="157"/>
      <c r="J39" s="158">
        <v>0</v>
      </c>
      <c r="K39" s="159"/>
      <c r="L39" s="161">
        <v>0</v>
      </c>
      <c r="M39" s="162"/>
      <c r="N39" s="157"/>
      <c r="O39" s="157"/>
      <c r="P39" s="153" t="s">
        <v>52</v>
      </c>
      <c r="Q39" s="154"/>
      <c r="R39" s="25"/>
      <c r="S39" s="25"/>
      <c r="T39" s="25"/>
      <c r="U39" s="164"/>
      <c r="V39" s="164"/>
      <c r="W39" s="165"/>
      <c r="X39" s="165"/>
      <c r="Y39" s="166"/>
      <c r="Z39" s="166"/>
    </row>
    <row r="40" spans="2:26" ht="20.25" customHeight="1" x14ac:dyDescent="0.4">
      <c r="B40" s="25"/>
      <c r="C40" s="148" t="s">
        <v>55</v>
      </c>
      <c r="D40" s="149"/>
      <c r="E40" s="153">
        <f>SUM(E36:F39)</f>
        <v>0</v>
      </c>
      <c r="F40" s="154"/>
      <c r="G40" s="155">
        <f>SUM(G36:H39)</f>
        <v>0</v>
      </c>
      <c r="H40" s="156"/>
      <c r="I40" s="157"/>
      <c r="J40" s="153">
        <f>SUM(J36:K39)</f>
        <v>0</v>
      </c>
      <c r="K40" s="154"/>
      <c r="L40" s="153">
        <f>SUM(L36:M39)</f>
        <v>0</v>
      </c>
      <c r="M40" s="154"/>
      <c r="N40" s="157"/>
      <c r="O40" s="157"/>
      <c r="P40" s="153">
        <f>SUM(P36:Q37)</f>
        <v>0</v>
      </c>
      <c r="Q40" s="154"/>
      <c r="R40" s="25"/>
      <c r="S40" s="25"/>
      <c r="T40" s="25"/>
      <c r="U40" s="164"/>
      <c r="V40" s="164"/>
      <c r="W40" s="165"/>
      <c r="X40" s="165"/>
      <c r="Y40" s="167"/>
      <c r="Z40" s="167"/>
    </row>
    <row r="41" spans="2:26" ht="20.25" customHeight="1" x14ac:dyDescent="0.4">
      <c r="B41" s="25"/>
      <c r="C41" s="25"/>
      <c r="D41" s="25"/>
      <c r="E41" s="25"/>
      <c r="F41" s="25"/>
      <c r="G41" s="25"/>
      <c r="H41" s="25"/>
      <c r="I41" s="25"/>
      <c r="J41" s="25"/>
      <c r="K41" s="25"/>
      <c r="L41" s="34"/>
      <c r="M41" s="25"/>
      <c r="N41" s="25"/>
      <c r="O41" s="25"/>
      <c r="P41" s="25"/>
      <c r="Q41" s="25"/>
      <c r="R41" s="25"/>
      <c r="S41" s="25"/>
      <c r="T41" s="25"/>
      <c r="U41" s="144"/>
      <c r="V41" s="144"/>
      <c r="W41" s="144"/>
      <c r="X41" s="144"/>
      <c r="Y41" s="144"/>
      <c r="Z41" s="144"/>
    </row>
    <row r="42" spans="2:26" ht="20.25" customHeight="1" x14ac:dyDescent="0.4">
      <c r="B42" s="25"/>
      <c r="C42" s="34" t="s">
        <v>56</v>
      </c>
      <c r="D42" s="25"/>
      <c r="E42" s="25"/>
      <c r="F42" s="25"/>
      <c r="G42" s="25"/>
      <c r="H42" s="25"/>
      <c r="I42" s="168" t="s">
        <v>57</v>
      </c>
      <c r="J42" s="169" t="s">
        <v>58</v>
      </c>
      <c r="K42" s="170"/>
      <c r="L42" s="171"/>
      <c r="M42" s="168"/>
      <c r="N42" s="25"/>
      <c r="O42" s="25"/>
      <c r="P42" s="25"/>
      <c r="Q42" s="25"/>
      <c r="R42" s="25"/>
      <c r="S42" s="25"/>
      <c r="T42" s="25"/>
      <c r="U42" s="172"/>
      <c r="V42" s="144"/>
      <c r="W42" s="144"/>
      <c r="X42" s="144"/>
      <c r="Y42" s="144"/>
      <c r="Z42" s="144"/>
    </row>
    <row r="43" spans="2:26" ht="20.25" customHeight="1" x14ac:dyDescent="0.4">
      <c r="B43" s="25"/>
      <c r="C43" s="25" t="s">
        <v>59</v>
      </c>
      <c r="D43" s="25"/>
      <c r="E43" s="25"/>
      <c r="F43" s="25"/>
      <c r="G43" s="25"/>
      <c r="H43" s="25" t="s">
        <v>60</v>
      </c>
      <c r="I43" s="25"/>
      <c r="J43" s="25"/>
      <c r="K43" s="25"/>
      <c r="L43" s="34"/>
      <c r="M43" s="25"/>
      <c r="N43" s="25"/>
      <c r="O43" s="25"/>
      <c r="P43" s="25"/>
      <c r="Q43" s="25"/>
      <c r="R43" s="25"/>
      <c r="S43" s="25"/>
      <c r="T43" s="25"/>
      <c r="U43" s="144"/>
      <c r="V43" s="144"/>
      <c r="W43" s="144"/>
      <c r="X43" s="144"/>
      <c r="Y43" s="144"/>
      <c r="Z43" s="144"/>
    </row>
    <row r="44" spans="2:26" ht="20.25" customHeight="1" x14ac:dyDescent="0.4">
      <c r="B44" s="25"/>
      <c r="C44" s="25" t="str">
        <f>IF($J$42="週","対象時間数（週平均）","対象時間数（当月合計）")</f>
        <v>対象時間数（週平均）</v>
      </c>
      <c r="D44" s="25"/>
      <c r="E44" s="25"/>
      <c r="F44" s="25"/>
      <c r="G44" s="25"/>
      <c r="H44" s="25" t="str">
        <f>IF($J$42="週","週に勤務すべき時間数","当月に勤務すべき時間数")</f>
        <v>週に勤務すべき時間数</v>
      </c>
      <c r="I44" s="25"/>
      <c r="J44" s="25"/>
      <c r="K44" s="25"/>
      <c r="L44" s="34"/>
      <c r="M44" s="151" t="s">
        <v>61</v>
      </c>
      <c r="N44" s="151"/>
      <c r="O44" s="151"/>
      <c r="P44" s="151"/>
      <c r="Q44" s="25"/>
      <c r="R44" s="25"/>
      <c r="S44" s="25"/>
      <c r="T44" s="25"/>
      <c r="U44" s="144"/>
      <c r="V44" s="144"/>
      <c r="W44" s="144"/>
      <c r="X44" s="144"/>
      <c r="Y44" s="144"/>
      <c r="Z44" s="144"/>
    </row>
    <row r="45" spans="2:26" ht="20.25" customHeight="1" x14ac:dyDescent="0.4">
      <c r="B45" s="25"/>
      <c r="C45" s="173">
        <f>IF($J$42="週",L40,J40)</f>
        <v>0</v>
      </c>
      <c r="D45" s="174"/>
      <c r="E45" s="174"/>
      <c r="F45" s="175"/>
      <c r="G45" s="176" t="s">
        <v>62</v>
      </c>
      <c r="H45" s="148">
        <f>IF($J$42="週",$AV$5,$AZ$5)</f>
        <v>40</v>
      </c>
      <c r="I45" s="150"/>
      <c r="J45" s="150"/>
      <c r="K45" s="149"/>
      <c r="L45" s="176" t="s">
        <v>63</v>
      </c>
      <c r="M45" s="177">
        <f>ROUNDDOWN(C45/H45,1)</f>
        <v>0</v>
      </c>
      <c r="N45" s="178"/>
      <c r="O45" s="178"/>
      <c r="P45" s="179"/>
      <c r="Q45" s="25"/>
      <c r="R45" s="25"/>
      <c r="S45" s="25"/>
      <c r="T45" s="25"/>
      <c r="U45" s="180"/>
      <c r="V45" s="180"/>
      <c r="W45" s="180"/>
      <c r="X45" s="180"/>
      <c r="Y45" s="160"/>
      <c r="Z45" s="144"/>
    </row>
    <row r="46" spans="2:26" ht="20.25" customHeight="1" x14ac:dyDescent="0.4">
      <c r="B46" s="25"/>
      <c r="C46" s="25"/>
      <c r="D46" s="25"/>
      <c r="E46" s="25"/>
      <c r="F46" s="25"/>
      <c r="G46" s="25"/>
      <c r="H46" s="25"/>
      <c r="I46" s="25"/>
      <c r="J46" s="25"/>
      <c r="K46" s="25"/>
      <c r="L46" s="34"/>
      <c r="M46" s="25" t="s">
        <v>64</v>
      </c>
      <c r="N46" s="25"/>
      <c r="O46" s="25"/>
      <c r="P46" s="25"/>
      <c r="Q46" s="25"/>
      <c r="R46" s="25"/>
      <c r="S46" s="25"/>
      <c r="T46" s="25"/>
      <c r="U46" s="144"/>
      <c r="V46" s="144"/>
      <c r="W46" s="144"/>
      <c r="X46" s="144"/>
      <c r="Y46" s="144"/>
      <c r="Z46" s="144"/>
    </row>
    <row r="47" spans="2:26" ht="20.25" customHeight="1" x14ac:dyDescent="0.4">
      <c r="B47" s="25"/>
      <c r="C47" s="25" t="s">
        <v>65</v>
      </c>
      <c r="D47" s="25"/>
      <c r="E47" s="25"/>
      <c r="F47" s="25"/>
      <c r="G47" s="25"/>
      <c r="H47" s="25"/>
      <c r="I47" s="25"/>
      <c r="J47" s="25"/>
      <c r="K47" s="25"/>
      <c r="L47" s="34"/>
      <c r="M47" s="25"/>
      <c r="N47" s="25"/>
      <c r="O47" s="25"/>
      <c r="P47" s="25"/>
      <c r="Q47" s="25"/>
      <c r="R47" s="25"/>
      <c r="S47" s="25"/>
      <c r="T47" s="25"/>
      <c r="U47" s="25"/>
      <c r="V47" s="181"/>
      <c r="W47" s="182"/>
      <c r="X47" s="182"/>
      <c r="Y47" s="25"/>
      <c r="Z47" s="25"/>
    </row>
    <row r="48" spans="2:26" ht="20.25" customHeight="1" x14ac:dyDescent="0.4">
      <c r="B48" s="25"/>
      <c r="C48" s="25" t="s">
        <v>40</v>
      </c>
      <c r="D48" s="25"/>
      <c r="E48" s="25"/>
      <c r="F48" s="25"/>
      <c r="G48" s="25"/>
      <c r="H48" s="25"/>
      <c r="I48" s="25"/>
      <c r="J48" s="25"/>
      <c r="K48" s="25"/>
      <c r="L48" s="34"/>
      <c r="M48" s="176"/>
      <c r="N48" s="176"/>
      <c r="O48" s="176"/>
      <c r="P48" s="176"/>
      <c r="Q48" s="25"/>
      <c r="R48" s="25"/>
      <c r="S48" s="25"/>
      <c r="T48" s="25"/>
      <c r="U48" s="25"/>
      <c r="V48" s="181"/>
      <c r="W48" s="182"/>
      <c r="X48" s="182"/>
      <c r="Y48" s="25"/>
      <c r="Z48" s="25"/>
    </row>
    <row r="49" spans="2:58" ht="20.25" customHeight="1" x14ac:dyDescent="0.4">
      <c r="B49" s="25"/>
      <c r="C49" s="25" t="s">
        <v>66</v>
      </c>
      <c r="D49" s="25"/>
      <c r="E49" s="25"/>
      <c r="F49" s="25"/>
      <c r="G49" s="25"/>
      <c r="H49" s="25" t="s">
        <v>67</v>
      </c>
      <c r="I49" s="25"/>
      <c r="J49" s="25"/>
      <c r="K49" s="25"/>
      <c r="L49" s="25"/>
      <c r="M49" s="151" t="s">
        <v>55</v>
      </c>
      <c r="N49" s="151"/>
      <c r="O49" s="151"/>
      <c r="P49" s="151"/>
      <c r="Q49" s="25"/>
      <c r="R49" s="25"/>
      <c r="S49" s="25"/>
      <c r="T49" s="25"/>
      <c r="U49" s="25"/>
      <c r="V49" s="181"/>
      <c r="W49" s="182"/>
      <c r="X49" s="182"/>
      <c r="Y49" s="25"/>
      <c r="Z49" s="25"/>
    </row>
    <row r="50" spans="2:58" ht="20.25" customHeight="1" x14ac:dyDescent="0.4">
      <c r="B50" s="25"/>
      <c r="C50" s="148">
        <f>P40</f>
        <v>0</v>
      </c>
      <c r="D50" s="150"/>
      <c r="E50" s="150"/>
      <c r="F50" s="149"/>
      <c r="G50" s="176" t="s">
        <v>68</v>
      </c>
      <c r="H50" s="177">
        <f>M45</f>
        <v>0</v>
      </c>
      <c r="I50" s="178"/>
      <c r="J50" s="178"/>
      <c r="K50" s="179"/>
      <c r="L50" s="176" t="s">
        <v>63</v>
      </c>
      <c r="M50" s="183">
        <f>ROUNDDOWN(C50+H50,1)</f>
        <v>0</v>
      </c>
      <c r="N50" s="184"/>
      <c r="O50" s="184"/>
      <c r="P50" s="185"/>
      <c r="Q50" s="25"/>
      <c r="R50" s="25"/>
      <c r="S50" s="25"/>
      <c r="T50" s="25"/>
      <c r="U50" s="25"/>
      <c r="V50" s="181"/>
      <c r="W50" s="182"/>
      <c r="X50" s="182"/>
      <c r="Y50" s="25"/>
      <c r="Z50" s="25"/>
    </row>
    <row r="51" spans="2:58" ht="20.25" customHeight="1" x14ac:dyDescent="0.4">
      <c r="B51" s="25"/>
      <c r="C51" s="25"/>
      <c r="D51" s="25"/>
      <c r="E51" s="25"/>
      <c r="F51" s="25"/>
      <c r="G51" s="25"/>
      <c r="H51" s="25"/>
      <c r="I51" s="25"/>
      <c r="J51" s="25"/>
      <c r="K51" s="25"/>
      <c r="L51" s="25"/>
      <c r="M51" s="25"/>
      <c r="N51" s="34"/>
      <c r="O51" s="25"/>
      <c r="P51" s="25"/>
      <c r="Q51" s="25"/>
      <c r="R51" s="25"/>
      <c r="S51" s="25"/>
      <c r="T51" s="25"/>
      <c r="U51" s="25"/>
      <c r="V51" s="181"/>
      <c r="W51" s="182"/>
      <c r="X51" s="182"/>
      <c r="Y51" s="25"/>
      <c r="Z51" s="25"/>
    </row>
    <row r="52" spans="2:58" ht="20.25" customHeight="1" x14ac:dyDescent="0.4">
      <c r="C52" s="38"/>
      <c r="D52" s="38"/>
      <c r="T52" s="38"/>
      <c r="AJ52" s="186"/>
      <c r="AK52" s="187"/>
      <c r="AL52" s="187"/>
      <c r="BE52" s="187"/>
    </row>
    <row r="53" spans="2:58" ht="20.25" customHeight="1" x14ac:dyDescent="0.4">
      <c r="C53" s="38"/>
      <c r="D53" s="38"/>
      <c r="U53" s="38"/>
      <c r="AK53" s="186"/>
      <c r="AL53" s="187"/>
      <c r="AM53" s="187"/>
      <c r="BF53" s="187"/>
    </row>
    <row r="54" spans="2:58" ht="20.25" customHeight="1" x14ac:dyDescent="0.4">
      <c r="D54" s="38"/>
      <c r="U54" s="38"/>
      <c r="AK54" s="186"/>
      <c r="AL54" s="187"/>
      <c r="AM54" s="187"/>
      <c r="BF54" s="187"/>
    </row>
    <row r="55" spans="2:58" ht="20.25" customHeight="1" x14ac:dyDescent="0.4">
      <c r="C55" s="38"/>
      <c r="D55" s="38"/>
      <c r="U55" s="38"/>
      <c r="AK55" s="186"/>
      <c r="AL55" s="187"/>
      <c r="AM55" s="187"/>
      <c r="BF55" s="187"/>
    </row>
    <row r="56" spans="2:58" ht="20.25" customHeight="1" x14ac:dyDescent="0.4">
      <c r="C56" s="186"/>
      <c r="D56" s="186"/>
      <c r="E56" s="186"/>
      <c r="F56" s="186"/>
      <c r="G56" s="186"/>
      <c r="H56" s="186"/>
      <c r="I56" s="186"/>
      <c r="J56" s="186"/>
      <c r="K56" s="186"/>
      <c r="L56" s="186"/>
      <c r="M56" s="186"/>
      <c r="N56" s="186"/>
      <c r="O56" s="186"/>
      <c r="P56" s="186"/>
      <c r="Q56" s="186"/>
      <c r="R56" s="186"/>
      <c r="S56" s="186"/>
      <c r="T56" s="186"/>
      <c r="U56" s="187"/>
      <c r="V56" s="187"/>
      <c r="W56" s="186"/>
      <c r="X56" s="186"/>
      <c r="Y56" s="186"/>
      <c r="Z56" s="186"/>
      <c r="AA56" s="186"/>
      <c r="AB56" s="186"/>
      <c r="AC56" s="186"/>
      <c r="AD56" s="186"/>
      <c r="AE56" s="186"/>
      <c r="AF56" s="186"/>
      <c r="AG56" s="186"/>
      <c r="AH56" s="186"/>
      <c r="AI56" s="186"/>
      <c r="AJ56" s="186"/>
      <c r="AK56" s="186"/>
      <c r="AL56" s="187"/>
      <c r="AM56" s="187"/>
      <c r="BF56" s="187"/>
    </row>
    <row r="57" spans="2:58" ht="20.25" customHeight="1" x14ac:dyDescent="0.4">
      <c r="C57" s="186"/>
      <c r="D57" s="186"/>
      <c r="E57" s="186"/>
      <c r="F57" s="186"/>
      <c r="G57" s="186"/>
      <c r="H57" s="186"/>
      <c r="I57" s="186"/>
      <c r="J57" s="186"/>
      <c r="K57" s="186"/>
      <c r="L57" s="186"/>
      <c r="M57" s="186"/>
      <c r="N57" s="186"/>
      <c r="O57" s="186"/>
      <c r="P57" s="186"/>
      <c r="Q57" s="186"/>
      <c r="R57" s="186"/>
      <c r="S57" s="186"/>
      <c r="T57" s="186"/>
      <c r="U57" s="187"/>
      <c r="V57" s="187"/>
      <c r="W57" s="186"/>
      <c r="X57" s="186"/>
      <c r="Y57" s="186"/>
      <c r="Z57" s="186"/>
      <c r="AA57" s="186"/>
      <c r="AB57" s="186"/>
      <c r="AC57" s="186"/>
      <c r="AD57" s="186"/>
      <c r="AE57" s="186"/>
      <c r="AF57" s="186"/>
      <c r="AG57" s="186"/>
      <c r="AH57" s="186"/>
      <c r="AI57" s="186"/>
      <c r="AJ57" s="186"/>
      <c r="AK57" s="186"/>
      <c r="AL57" s="187"/>
      <c r="AM57" s="187"/>
      <c r="BF57" s="187"/>
    </row>
  </sheetData>
  <sheetProtection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P9:AT9"/>
    <mergeCell ref="AU9:AV13"/>
    <mergeCell ref="AW9:AX13"/>
    <mergeCell ref="AY9:BD13"/>
    <mergeCell ref="P10:V10"/>
    <mergeCell ref="W10:AC10"/>
    <mergeCell ref="AD10:AJ10"/>
    <mergeCell ref="AK10:AQ10"/>
    <mergeCell ref="AR10:AT10"/>
    <mergeCell ref="AZ4:BC4"/>
    <mergeCell ref="AV5:AW5"/>
    <mergeCell ref="AZ5:BA5"/>
    <mergeCell ref="AZ6:BA6"/>
    <mergeCell ref="AZ7:BA7"/>
    <mergeCell ref="B9:B13"/>
    <mergeCell ref="C9:D13"/>
    <mergeCell ref="E9:F13"/>
    <mergeCell ref="G9:K13"/>
    <mergeCell ref="L9:O13"/>
    <mergeCell ref="AM1:BA1"/>
    <mergeCell ref="U2:V2"/>
    <mergeCell ref="X2:Y2"/>
    <mergeCell ref="AB2:AC2"/>
    <mergeCell ref="AM2:BA2"/>
    <mergeCell ref="AZ3:BC3"/>
  </mergeCells>
  <phoneticPr fontId="3"/>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9">
    <dataValidation type="list" allowBlank="1" showInputMessage="1" sqref="AM1:BA1" xr:uid="{8768B363-34AA-4BF4-BB75-7CF12D4D1D80}">
      <formula1>#REF!</formula1>
    </dataValidation>
    <dataValidation type="decimal" allowBlank="1" showInputMessage="1" showErrorMessage="1" error="入力可能範囲　32～40" sqref="AV5" xr:uid="{3569F780-13E3-45DB-B376-7E0471498AE1}">
      <formula1>32</formula1>
      <formula2>40</formula2>
    </dataValidation>
    <dataValidation type="list" allowBlank="1" showInputMessage="1" showErrorMessage="1" sqref="J42:K42" xr:uid="{EB4B5D16-8B5F-43AD-B18D-C6492D99AF20}">
      <formula1>"週,暦月"</formula1>
    </dataValidation>
    <dataValidation type="list" allowBlank="1" showInputMessage="1" showErrorMessage="1" sqref="AZ3" xr:uid="{7461EFAE-AC48-405A-AD92-58CB2852796D}">
      <formula1>"４週,暦月"</formula1>
    </dataValidation>
    <dataValidation type="list" allowBlank="1" showInputMessage="1" sqref="C14:D31" xr:uid="{26CBD65C-D771-40B6-8247-FC74FF45E63D}">
      <formula1>職種</formula1>
    </dataValidation>
    <dataValidation type="list" errorStyle="warning" allowBlank="1" showInputMessage="1" error="リストにない場合のみ、入力してください。" sqref="G14:K31" xr:uid="{C4F10D89-2196-43E1-8C36-BB56FD15A208}">
      <formula1>INDIRECT(C14)</formula1>
    </dataValidation>
    <dataValidation type="list" allowBlank="1" showInputMessage="1" showErrorMessage="1" sqref="AZ4:BC4" xr:uid="{D8CEFA1C-16E8-4CB9-9A54-668784F97295}">
      <formula1>"予定,実績,予定・実績"</formula1>
    </dataValidation>
    <dataValidation type="list" allowBlank="1" showInputMessage="1" sqref="E14:F31" xr:uid="{3B363385-891F-485C-B98B-B1E4F06C732D}">
      <formula1>"A, B, C, D"</formula1>
    </dataValidation>
    <dataValidation allowBlank="1" showInputMessage="1" showErrorMessage="1" error="入力可能範囲　32～40" sqref="AZ6" xr:uid="{8CAC8869-4EC9-4861-881A-D51BCB403F07}"/>
  </dataValidations>
  <printOptions horizontalCentered="1"/>
  <pageMargins left="0.23622047244094491" right="0.23622047244094491" top="0.43307086614173229" bottom="0.27559055118110237" header="0.31496062992125984" footer="0.31496062992125984"/>
  <pageSetup paperSize="9" orientation="portrait" r:id="rId1"/>
  <colBreaks count="1" manualBreakCount="1">
    <brk id="5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994E9-A017-4964-B983-4F6FC6C95BB0}">
  <dimension ref="B1:C21"/>
  <sheetViews>
    <sheetView showGridLines="0" zoomScale="130" zoomScaleNormal="130" workbookViewId="0"/>
  </sheetViews>
  <sheetFormatPr defaultColWidth="8.375" defaultRowHeight="13.5" x14ac:dyDescent="0.15"/>
  <cols>
    <col min="1" max="1" width="0.875" style="365" customWidth="1"/>
    <col min="2" max="2" width="7" style="365" customWidth="1"/>
    <col min="3" max="3" width="99.75" style="366" customWidth="1"/>
    <col min="4" max="4" width="0.875" style="365" customWidth="1"/>
    <col min="5" max="10" width="8.375" style="365"/>
    <col min="11" max="11" width="7.75" style="365" customWidth="1"/>
    <col min="12" max="16384" width="8.375" style="365"/>
  </cols>
  <sheetData>
    <row r="1" spans="2:3" x14ac:dyDescent="0.15">
      <c r="B1" s="365" t="s">
        <v>234</v>
      </c>
      <c r="C1" s="365"/>
    </row>
    <row r="2" spans="2:3" x14ac:dyDescent="0.15">
      <c r="C2" s="365" t="s">
        <v>235</v>
      </c>
    </row>
    <row r="3" spans="2:3" ht="6" customHeight="1" x14ac:dyDescent="0.15"/>
    <row r="4" spans="2:3" x14ac:dyDescent="0.15">
      <c r="B4" s="367" t="s">
        <v>185</v>
      </c>
      <c r="C4" s="368" t="s">
        <v>186</v>
      </c>
    </row>
    <row r="5" spans="2:3" ht="21" x14ac:dyDescent="0.15">
      <c r="B5" s="369" t="s">
        <v>187</v>
      </c>
      <c r="C5" s="370" t="s">
        <v>236</v>
      </c>
    </row>
    <row r="6" spans="2:3" ht="21" x14ac:dyDescent="0.15">
      <c r="B6" s="369" t="s">
        <v>189</v>
      </c>
      <c r="C6" s="370" t="s">
        <v>237</v>
      </c>
    </row>
    <row r="7" spans="2:3" x14ac:dyDescent="0.15">
      <c r="B7" s="369" t="s">
        <v>191</v>
      </c>
      <c r="C7" s="370" t="s">
        <v>238</v>
      </c>
    </row>
    <row r="8" spans="2:3" x14ac:dyDescent="0.15">
      <c r="B8" s="369" t="s">
        <v>193</v>
      </c>
      <c r="C8" s="370" t="s">
        <v>194</v>
      </c>
    </row>
    <row r="9" spans="2:3" ht="21" x14ac:dyDescent="0.15">
      <c r="B9" s="369" t="s">
        <v>195</v>
      </c>
      <c r="C9" s="370" t="s">
        <v>196</v>
      </c>
    </row>
    <row r="10" spans="2:3" x14ac:dyDescent="0.15">
      <c r="B10" s="369" t="s">
        <v>197</v>
      </c>
      <c r="C10" s="370" t="s">
        <v>198</v>
      </c>
    </row>
    <row r="11" spans="2:3" ht="21" x14ac:dyDescent="0.15">
      <c r="B11" s="369" t="s">
        <v>199</v>
      </c>
      <c r="C11" s="370" t="s">
        <v>200</v>
      </c>
    </row>
    <row r="12" spans="2:3" ht="84" x14ac:dyDescent="0.15">
      <c r="B12" s="369" t="s">
        <v>201</v>
      </c>
      <c r="C12" s="370" t="s">
        <v>239</v>
      </c>
    </row>
    <row r="13" spans="2:3" ht="84" x14ac:dyDescent="0.15">
      <c r="B13" s="369" t="s">
        <v>203</v>
      </c>
      <c r="C13" s="370" t="s">
        <v>240</v>
      </c>
    </row>
    <row r="14" spans="2:3" ht="52.5" x14ac:dyDescent="0.15">
      <c r="B14" s="369" t="s">
        <v>205</v>
      </c>
      <c r="C14" s="370" t="s">
        <v>241</v>
      </c>
    </row>
    <row r="15" spans="2:3" ht="31.5" x14ac:dyDescent="0.15">
      <c r="B15" s="369" t="s">
        <v>207</v>
      </c>
      <c r="C15" s="370" t="s">
        <v>242</v>
      </c>
    </row>
    <row r="16" spans="2:3" ht="31.5" x14ac:dyDescent="0.15">
      <c r="B16" s="369" t="s">
        <v>243</v>
      </c>
      <c r="C16" s="370" t="s">
        <v>244</v>
      </c>
    </row>
    <row r="17" spans="2:3" x14ac:dyDescent="0.15">
      <c r="B17" s="369" t="s">
        <v>211</v>
      </c>
      <c r="C17" s="370" t="s">
        <v>212</v>
      </c>
    </row>
    <row r="18" spans="2:3" ht="21" x14ac:dyDescent="0.15">
      <c r="B18" s="369" t="s">
        <v>213</v>
      </c>
      <c r="C18" s="370" t="s">
        <v>245</v>
      </c>
    </row>
    <row r="19" spans="2:3" ht="21" x14ac:dyDescent="0.15">
      <c r="B19" s="369" t="s">
        <v>215</v>
      </c>
      <c r="C19" s="370" t="s">
        <v>246</v>
      </c>
    </row>
    <row r="20" spans="2:3" ht="21" x14ac:dyDescent="0.15">
      <c r="B20" s="369" t="s">
        <v>217</v>
      </c>
      <c r="C20" s="370" t="s">
        <v>247</v>
      </c>
    </row>
    <row r="21" spans="2:3" ht="21" x14ac:dyDescent="0.15">
      <c r="B21" s="371" t="s">
        <v>219</v>
      </c>
      <c r="C21" s="372" t="s">
        <v>248</v>
      </c>
    </row>
  </sheetData>
  <phoneticPr fontId="3"/>
  <printOptions horizontalCentered="1"/>
  <pageMargins left="0.23622047244094491" right="0.23622047244094491"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3CBBB-D014-4E08-836B-DA02735029B1}">
  <dimension ref="B1:C19"/>
  <sheetViews>
    <sheetView showGridLines="0" tabSelected="1" topLeftCell="B1" zoomScale="130" zoomScaleNormal="130" workbookViewId="0"/>
  </sheetViews>
  <sheetFormatPr defaultColWidth="8.375" defaultRowHeight="13.5" x14ac:dyDescent="0.15"/>
  <cols>
    <col min="1" max="1" width="0.875" style="365" customWidth="1"/>
    <col min="2" max="2" width="7" style="365" customWidth="1"/>
    <col min="3" max="3" width="99.75" style="366" customWidth="1"/>
    <col min="4" max="4" width="0.875" style="365" customWidth="1"/>
    <col min="5" max="10" width="8.375" style="365"/>
    <col min="11" max="11" width="7.75" style="365" customWidth="1"/>
    <col min="12" max="16384" width="8.375" style="365"/>
  </cols>
  <sheetData>
    <row r="1" spans="2:3" x14ac:dyDescent="0.15">
      <c r="B1" s="365" t="s">
        <v>249</v>
      </c>
      <c r="C1" s="365"/>
    </row>
    <row r="2" spans="2:3" x14ac:dyDescent="0.15">
      <c r="C2" s="365" t="s">
        <v>250</v>
      </c>
    </row>
    <row r="3" spans="2:3" ht="6" customHeight="1" x14ac:dyDescent="0.15"/>
    <row r="4" spans="2:3" x14ac:dyDescent="0.15">
      <c r="B4" s="367" t="s">
        <v>185</v>
      </c>
      <c r="C4" s="368" t="s">
        <v>186</v>
      </c>
    </row>
    <row r="5" spans="2:3" ht="21" x14ac:dyDescent="0.15">
      <c r="B5" s="369" t="s">
        <v>187</v>
      </c>
      <c r="C5" s="370" t="s">
        <v>251</v>
      </c>
    </row>
    <row r="6" spans="2:3" ht="21" x14ac:dyDescent="0.15">
      <c r="B6" s="369" t="s">
        <v>189</v>
      </c>
      <c r="C6" s="370" t="s">
        <v>252</v>
      </c>
    </row>
    <row r="7" spans="2:3" x14ac:dyDescent="0.15">
      <c r="B7" s="369" t="s">
        <v>225</v>
      </c>
      <c r="C7" s="370" t="s">
        <v>194</v>
      </c>
    </row>
    <row r="8" spans="2:3" ht="21" x14ac:dyDescent="0.15">
      <c r="B8" s="369" t="s">
        <v>191</v>
      </c>
      <c r="C8" s="370" t="s">
        <v>196</v>
      </c>
    </row>
    <row r="9" spans="2:3" x14ac:dyDescent="0.15">
      <c r="B9" s="369" t="s">
        <v>193</v>
      </c>
      <c r="C9" s="370" t="s">
        <v>198</v>
      </c>
    </row>
    <row r="10" spans="2:3" ht="21" x14ac:dyDescent="0.15">
      <c r="B10" s="369" t="s">
        <v>226</v>
      </c>
      <c r="C10" s="370" t="s">
        <v>200</v>
      </c>
    </row>
    <row r="11" spans="2:3" ht="73.5" x14ac:dyDescent="0.15">
      <c r="B11" s="369" t="s">
        <v>195</v>
      </c>
      <c r="C11" s="370" t="s">
        <v>253</v>
      </c>
    </row>
    <row r="12" spans="2:3" ht="42" x14ac:dyDescent="0.15">
      <c r="B12" s="369" t="s">
        <v>197</v>
      </c>
      <c r="C12" s="370" t="s">
        <v>254</v>
      </c>
    </row>
    <row r="13" spans="2:3" ht="31.5" x14ac:dyDescent="0.15">
      <c r="B13" s="369" t="s">
        <v>201</v>
      </c>
      <c r="C13" s="370" t="s">
        <v>255</v>
      </c>
    </row>
    <row r="14" spans="2:3" ht="42" x14ac:dyDescent="0.15">
      <c r="B14" s="369" t="s">
        <v>203</v>
      </c>
      <c r="C14" s="370" t="s">
        <v>256</v>
      </c>
    </row>
    <row r="15" spans="2:3" ht="31.5" x14ac:dyDescent="0.15">
      <c r="B15" s="369" t="s">
        <v>205</v>
      </c>
      <c r="C15" s="370" t="s">
        <v>257</v>
      </c>
    </row>
    <row r="16" spans="2:3" x14ac:dyDescent="0.15">
      <c r="B16" s="369" t="s">
        <v>207</v>
      </c>
      <c r="C16" s="370" t="s">
        <v>212</v>
      </c>
    </row>
    <row r="17" spans="2:3" x14ac:dyDescent="0.15">
      <c r="B17" s="369" t="s">
        <v>211</v>
      </c>
      <c r="C17" s="370" t="s">
        <v>232</v>
      </c>
    </row>
    <row r="18" spans="2:3" x14ac:dyDescent="0.15">
      <c r="B18" s="371" t="s">
        <v>213</v>
      </c>
      <c r="C18" s="372" t="s">
        <v>233</v>
      </c>
    </row>
    <row r="19" spans="2:3" x14ac:dyDescent="0.15">
      <c r="B19" s="373"/>
    </row>
  </sheetData>
  <phoneticPr fontId="3"/>
  <printOptions horizontalCentered="1"/>
  <pageMargins left="0.23622047244094491" right="0.23622047244094491"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8BCD0-5E53-4AB4-9097-7F8D4858E0A5}">
  <sheetPr>
    <pageSetUpPr fitToPage="1"/>
  </sheetPr>
  <dimension ref="A1:BC71"/>
  <sheetViews>
    <sheetView workbookViewId="0"/>
  </sheetViews>
  <sheetFormatPr defaultColWidth="9" defaultRowHeight="18.75" x14ac:dyDescent="0.4"/>
  <cols>
    <col min="1" max="2" width="9" style="188"/>
    <col min="3" max="3" width="44.25" style="188" customWidth="1"/>
    <col min="4" max="16384" width="9" style="188"/>
  </cols>
  <sheetData>
    <row r="1" spans="1:10" x14ac:dyDescent="0.4">
      <c r="A1" s="188" t="s">
        <v>69</v>
      </c>
    </row>
    <row r="2" spans="1:10" s="191" customFormat="1" ht="20.25" customHeight="1" x14ac:dyDescent="0.4">
      <c r="A2" s="189" t="s">
        <v>70</v>
      </c>
      <c r="B2" s="189"/>
      <c r="C2" s="190"/>
    </row>
    <row r="3" spans="1:10" s="191" customFormat="1" ht="20.25" customHeight="1" x14ac:dyDescent="0.4">
      <c r="A3" s="190"/>
      <c r="B3" s="190"/>
      <c r="C3" s="190"/>
    </row>
    <row r="4" spans="1:10" s="191" customFormat="1" ht="20.25" customHeight="1" x14ac:dyDescent="0.4">
      <c r="A4" s="192"/>
      <c r="B4" s="190" t="s">
        <v>71</v>
      </c>
      <c r="C4" s="190"/>
      <c r="E4" s="193" t="s">
        <v>72</v>
      </c>
      <c r="F4" s="193"/>
      <c r="G4" s="193"/>
      <c r="H4" s="193"/>
      <c r="I4" s="193"/>
      <c r="J4" s="193"/>
    </row>
    <row r="5" spans="1:10" s="191" customFormat="1" ht="20.25" customHeight="1" x14ac:dyDescent="0.4">
      <c r="A5" s="194"/>
      <c r="B5" s="190" t="s">
        <v>73</v>
      </c>
      <c r="C5" s="190"/>
      <c r="E5" s="193"/>
      <c r="F5" s="193"/>
      <c r="G5" s="193"/>
      <c r="H5" s="193"/>
      <c r="I5" s="193"/>
      <c r="J5" s="193"/>
    </row>
    <row r="6" spans="1:10" s="191" customFormat="1" ht="20.25" customHeight="1" x14ac:dyDescent="0.4">
      <c r="A6" s="195" t="s">
        <v>74</v>
      </c>
      <c r="B6" s="190"/>
      <c r="C6" s="190"/>
    </row>
    <row r="7" spans="1:10" s="191" customFormat="1" ht="20.25" customHeight="1" x14ac:dyDescent="0.4">
      <c r="A7" s="195"/>
      <c r="B7" s="190"/>
      <c r="C7" s="190"/>
    </row>
    <row r="8" spans="1:10" s="191" customFormat="1" ht="20.25" customHeight="1" x14ac:dyDescent="0.4">
      <c r="A8" s="190" t="s">
        <v>75</v>
      </c>
      <c r="B8" s="190"/>
      <c r="C8" s="190"/>
    </row>
    <row r="9" spans="1:10" s="191" customFormat="1" ht="20.25" customHeight="1" x14ac:dyDescent="0.4">
      <c r="A9" s="195"/>
      <c r="B9" s="190"/>
      <c r="C9" s="190"/>
    </row>
    <row r="10" spans="1:10" s="191" customFormat="1" ht="20.25" customHeight="1" x14ac:dyDescent="0.4">
      <c r="A10" s="190" t="s">
        <v>76</v>
      </c>
      <c r="B10" s="190"/>
      <c r="C10" s="190"/>
    </row>
    <row r="11" spans="1:10" s="191" customFormat="1" ht="20.25" customHeight="1" x14ac:dyDescent="0.4">
      <c r="A11" s="190"/>
      <c r="B11" s="190"/>
      <c r="C11" s="190"/>
    </row>
    <row r="12" spans="1:10" s="191" customFormat="1" ht="20.25" customHeight="1" x14ac:dyDescent="0.4">
      <c r="A12" s="190" t="s">
        <v>77</v>
      </c>
      <c r="B12" s="190"/>
      <c r="C12" s="190"/>
    </row>
    <row r="13" spans="1:10" s="191" customFormat="1" ht="20.25" customHeight="1" x14ac:dyDescent="0.4">
      <c r="A13" s="190"/>
      <c r="B13" s="190"/>
      <c r="C13" s="190"/>
    </row>
    <row r="14" spans="1:10" s="191" customFormat="1" ht="20.25" customHeight="1" x14ac:dyDescent="0.4">
      <c r="A14" s="190" t="s">
        <v>78</v>
      </c>
      <c r="B14" s="190"/>
      <c r="C14" s="190"/>
    </row>
    <row r="15" spans="1:10" s="191" customFormat="1" ht="20.25" customHeight="1" x14ac:dyDescent="0.4">
      <c r="A15" s="190"/>
      <c r="B15" s="190"/>
      <c r="C15" s="190"/>
    </row>
    <row r="16" spans="1:10" s="191" customFormat="1" ht="20.25" customHeight="1" x14ac:dyDescent="0.4">
      <c r="A16" s="190" t="s">
        <v>79</v>
      </c>
      <c r="B16" s="190"/>
      <c r="C16" s="190"/>
    </row>
    <row r="17" spans="1:3" s="191" customFormat="1" ht="20.25" customHeight="1" x14ac:dyDescent="0.4">
      <c r="A17" s="190"/>
      <c r="B17" s="190"/>
      <c r="C17" s="190"/>
    </row>
    <row r="18" spans="1:3" s="191" customFormat="1" ht="20.25" customHeight="1" x14ac:dyDescent="0.4">
      <c r="A18" s="190" t="s">
        <v>80</v>
      </c>
      <c r="B18" s="190"/>
      <c r="C18" s="190"/>
    </row>
    <row r="19" spans="1:3" s="191" customFormat="1" ht="20.25" customHeight="1" x14ac:dyDescent="0.4">
      <c r="A19" s="190" t="s">
        <v>81</v>
      </c>
      <c r="B19" s="190"/>
      <c r="C19" s="190"/>
    </row>
    <row r="20" spans="1:3" s="191" customFormat="1" ht="20.25" customHeight="1" x14ac:dyDescent="0.4">
      <c r="A20" s="190"/>
      <c r="B20" s="190"/>
      <c r="C20" s="190"/>
    </row>
    <row r="21" spans="1:3" s="191" customFormat="1" ht="20.25" customHeight="1" x14ac:dyDescent="0.4">
      <c r="A21" s="190"/>
      <c r="B21" s="196" t="s">
        <v>22</v>
      </c>
      <c r="C21" s="196" t="s">
        <v>82</v>
      </c>
    </row>
    <row r="22" spans="1:3" s="191" customFormat="1" ht="20.25" customHeight="1" x14ac:dyDescent="0.4">
      <c r="A22" s="190"/>
      <c r="B22" s="196">
        <v>1</v>
      </c>
      <c r="C22" s="197" t="s">
        <v>83</v>
      </c>
    </row>
    <row r="23" spans="1:3" s="191" customFormat="1" ht="20.25" customHeight="1" x14ac:dyDescent="0.4">
      <c r="A23" s="190"/>
      <c r="B23" s="196">
        <v>2</v>
      </c>
      <c r="C23" s="197" t="s">
        <v>84</v>
      </c>
    </row>
    <row r="24" spans="1:3" s="191" customFormat="1" ht="20.25" customHeight="1" x14ac:dyDescent="0.4">
      <c r="A24" s="190"/>
      <c r="B24" s="196">
        <v>3</v>
      </c>
      <c r="C24" s="197" t="s">
        <v>85</v>
      </c>
    </row>
    <row r="25" spans="1:3" s="191" customFormat="1" ht="20.25" customHeight="1" x14ac:dyDescent="0.4">
      <c r="A25" s="190"/>
      <c r="B25" s="190"/>
      <c r="C25" s="190"/>
    </row>
    <row r="26" spans="1:3" s="191" customFormat="1" ht="20.25" customHeight="1" x14ac:dyDescent="0.4">
      <c r="A26" s="190" t="s">
        <v>86</v>
      </c>
      <c r="B26" s="190"/>
      <c r="C26" s="190"/>
    </row>
    <row r="27" spans="1:3" s="191" customFormat="1" ht="20.25" customHeight="1" x14ac:dyDescent="0.4">
      <c r="A27" s="190" t="s">
        <v>87</v>
      </c>
      <c r="B27" s="190"/>
      <c r="C27" s="190"/>
    </row>
    <row r="28" spans="1:3" s="191" customFormat="1" ht="20.25" customHeight="1" x14ac:dyDescent="0.4">
      <c r="A28" s="190"/>
      <c r="B28" s="190"/>
      <c r="C28" s="190"/>
    </row>
    <row r="29" spans="1:3" s="191" customFormat="1" ht="20.25" customHeight="1" x14ac:dyDescent="0.4">
      <c r="A29" s="190"/>
      <c r="B29" s="196" t="s">
        <v>41</v>
      </c>
      <c r="C29" s="196" t="s">
        <v>42</v>
      </c>
    </row>
    <row r="30" spans="1:3" s="191" customFormat="1" ht="20.25" customHeight="1" x14ac:dyDescent="0.4">
      <c r="A30" s="190"/>
      <c r="B30" s="196" t="s">
        <v>46</v>
      </c>
      <c r="C30" s="197" t="s">
        <v>47</v>
      </c>
    </row>
    <row r="31" spans="1:3" s="191" customFormat="1" ht="20.25" customHeight="1" x14ac:dyDescent="0.4">
      <c r="A31" s="190"/>
      <c r="B31" s="196" t="s">
        <v>48</v>
      </c>
      <c r="C31" s="197" t="s">
        <v>49</v>
      </c>
    </row>
    <row r="32" spans="1:3" s="191" customFormat="1" ht="20.25" customHeight="1" x14ac:dyDescent="0.4">
      <c r="A32" s="190"/>
      <c r="B32" s="196" t="s">
        <v>50</v>
      </c>
      <c r="C32" s="197" t="s">
        <v>51</v>
      </c>
    </row>
    <row r="33" spans="1:55" s="191" customFormat="1" ht="20.25" customHeight="1" x14ac:dyDescent="0.4">
      <c r="A33" s="190"/>
      <c r="B33" s="196" t="s">
        <v>53</v>
      </c>
      <c r="C33" s="197" t="s">
        <v>54</v>
      </c>
    </row>
    <row r="34" spans="1:55" s="191" customFormat="1" ht="20.25" customHeight="1" x14ac:dyDescent="0.4">
      <c r="A34" s="190"/>
      <c r="B34" s="190"/>
      <c r="C34" s="190"/>
    </row>
    <row r="35" spans="1:55" s="191" customFormat="1" ht="20.25" customHeight="1" x14ac:dyDescent="0.4">
      <c r="A35" s="190"/>
      <c r="B35" s="198" t="s">
        <v>88</v>
      </c>
      <c r="C35" s="190"/>
    </row>
    <row r="36" spans="1:55" s="191" customFormat="1" ht="20.25" customHeight="1" x14ac:dyDescent="0.4">
      <c r="B36" s="190" t="s">
        <v>89</v>
      </c>
      <c r="E36" s="198"/>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row>
    <row r="37" spans="1:55" s="191" customFormat="1" ht="20.25" customHeight="1" x14ac:dyDescent="0.4">
      <c r="B37" s="190" t="s">
        <v>90</v>
      </c>
      <c r="E37" s="190"/>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row>
    <row r="38" spans="1:55" s="191" customFormat="1" ht="20.25" customHeight="1" x14ac:dyDescent="0.4">
      <c r="E38" s="190"/>
    </row>
    <row r="39" spans="1:55" s="191" customFormat="1" ht="20.25" customHeight="1" x14ac:dyDescent="0.4">
      <c r="A39" s="190"/>
      <c r="B39" s="190"/>
      <c r="C39" s="190"/>
      <c r="D39" s="198"/>
      <c r="E39" s="200"/>
      <c r="F39" s="200"/>
      <c r="G39" s="200"/>
      <c r="J39" s="200"/>
      <c r="K39" s="200"/>
      <c r="L39" s="200"/>
      <c r="R39" s="200"/>
      <c r="S39" s="200"/>
      <c r="T39" s="200"/>
      <c r="W39" s="200"/>
      <c r="X39" s="200"/>
      <c r="Y39" s="200"/>
    </row>
    <row r="40" spans="1:55" s="191" customFormat="1" ht="20.25" customHeight="1" x14ac:dyDescent="0.4">
      <c r="A40" s="190" t="s">
        <v>91</v>
      </c>
      <c r="B40" s="190"/>
      <c r="C40" s="190"/>
    </row>
    <row r="41" spans="1:55" s="191" customFormat="1" ht="20.25" customHeight="1" x14ac:dyDescent="0.4">
      <c r="A41" s="190" t="s">
        <v>92</v>
      </c>
      <c r="B41" s="190"/>
      <c r="C41" s="190"/>
    </row>
    <row r="42" spans="1:55" s="191" customFormat="1" ht="20.25" customHeight="1" x14ac:dyDescent="0.4">
      <c r="A42" s="201" t="s">
        <v>93</v>
      </c>
      <c r="D42" s="202"/>
      <c r="E42" s="203"/>
      <c r="F42" s="200"/>
      <c r="G42" s="200"/>
      <c r="H42" s="200"/>
      <c r="I42" s="200"/>
      <c r="K42" s="200"/>
      <c r="M42" s="200"/>
      <c r="N42" s="200"/>
      <c r="O42" s="200"/>
      <c r="P42" s="200"/>
      <c r="Q42" s="200"/>
      <c r="S42" s="200"/>
      <c r="U42" s="200"/>
      <c r="V42" s="200"/>
      <c r="X42" s="200"/>
      <c r="Z42" s="200"/>
      <c r="AA42" s="200"/>
      <c r="AB42" s="200"/>
      <c r="AC42" s="200"/>
      <c r="AD42" s="200"/>
      <c r="AF42" s="198"/>
      <c r="AH42" s="200"/>
      <c r="AM42" s="200"/>
    </row>
    <row r="43" spans="1:55" s="191" customFormat="1" ht="20.25" customHeight="1" x14ac:dyDescent="0.4">
      <c r="C43" s="201"/>
      <c r="D43" s="202"/>
      <c r="E43" s="203"/>
      <c r="F43" s="200"/>
      <c r="G43" s="200"/>
      <c r="H43" s="200"/>
      <c r="I43" s="200"/>
      <c r="K43" s="200"/>
      <c r="M43" s="200"/>
      <c r="N43" s="200"/>
      <c r="O43" s="200"/>
      <c r="P43" s="200"/>
      <c r="Q43" s="200"/>
      <c r="S43" s="200"/>
      <c r="U43" s="200"/>
      <c r="V43" s="200"/>
      <c r="X43" s="200"/>
      <c r="Z43" s="200"/>
      <c r="AA43" s="200"/>
      <c r="AB43" s="200"/>
      <c r="AC43" s="200"/>
      <c r="AD43" s="200"/>
      <c r="AF43" s="198"/>
      <c r="AH43" s="200"/>
      <c r="AM43" s="200"/>
    </row>
    <row r="44" spans="1:55" s="191" customFormat="1" ht="20.25" customHeight="1" x14ac:dyDescent="0.4">
      <c r="A44" s="190" t="s">
        <v>94</v>
      </c>
      <c r="B44" s="190"/>
    </row>
    <row r="45" spans="1:55" s="191" customFormat="1" ht="20.25" customHeight="1" x14ac:dyDescent="0.4"/>
    <row r="46" spans="1:55" s="191" customFormat="1" ht="20.25" customHeight="1" x14ac:dyDescent="0.4">
      <c r="A46" s="190" t="s">
        <v>95</v>
      </c>
      <c r="B46" s="190"/>
      <c r="C46" s="190"/>
    </row>
    <row r="47" spans="1:55" s="191" customFormat="1" ht="20.25" customHeight="1" x14ac:dyDescent="0.4">
      <c r="A47" s="190" t="s">
        <v>96</v>
      </c>
      <c r="B47" s="190"/>
      <c r="C47" s="190"/>
    </row>
    <row r="48" spans="1:55" s="191" customFormat="1" ht="20.25" customHeight="1" x14ac:dyDescent="0.4"/>
    <row r="49" spans="1:55" s="191" customFormat="1" ht="20.25" customHeight="1" x14ac:dyDescent="0.4">
      <c r="A49" s="190" t="s">
        <v>97</v>
      </c>
      <c r="B49" s="190"/>
      <c r="C49" s="190"/>
    </row>
    <row r="50" spans="1:55" s="191" customFormat="1" ht="20.25" customHeight="1" x14ac:dyDescent="0.4">
      <c r="A50" s="190" t="s">
        <v>98</v>
      </c>
      <c r="B50" s="190"/>
      <c r="C50" s="190"/>
    </row>
    <row r="51" spans="1:55" s="191" customFormat="1" ht="20.25" customHeight="1" x14ac:dyDescent="0.4">
      <c r="A51" s="190"/>
      <c r="B51" s="190"/>
      <c r="C51" s="190"/>
    </row>
    <row r="52" spans="1:55" s="191" customFormat="1" ht="20.25" customHeight="1" x14ac:dyDescent="0.4">
      <c r="A52" s="190" t="s">
        <v>99</v>
      </c>
      <c r="B52" s="190"/>
      <c r="C52" s="190"/>
    </row>
    <row r="53" spans="1:55" s="191" customFormat="1" ht="20.25" customHeight="1" x14ac:dyDescent="0.4">
      <c r="A53" s="190"/>
      <c r="B53" s="190"/>
      <c r="C53" s="190"/>
    </row>
    <row r="54" spans="1:55" s="191" customFormat="1" ht="20.25" customHeight="1" x14ac:dyDescent="0.4">
      <c r="A54" s="191" t="s">
        <v>100</v>
      </c>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row>
    <row r="55" spans="1:55" s="191" customFormat="1" ht="20.25" customHeight="1" x14ac:dyDescent="0.4">
      <c r="A55" s="191" t="s">
        <v>101</v>
      </c>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row>
    <row r="56" spans="1:55" s="191" customFormat="1" ht="20.25" customHeight="1" x14ac:dyDescent="0.4">
      <c r="A56" s="191" t="s">
        <v>102</v>
      </c>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row>
    <row r="57" spans="1:55" s="191" customFormat="1" ht="20.25" customHeight="1" x14ac:dyDescent="0.4">
      <c r="A57" s="190"/>
      <c r="B57" s="190"/>
      <c r="C57" s="190"/>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row>
    <row r="58" spans="1:55" s="191" customFormat="1" ht="20.25" customHeight="1" x14ac:dyDescent="0.4">
      <c r="A58" s="191" t="s">
        <v>103</v>
      </c>
      <c r="C58" s="205"/>
      <c r="D58" s="198"/>
      <c r="E58" s="198"/>
    </row>
    <row r="59" spans="1:55" s="191" customFormat="1" ht="20.25" customHeight="1" x14ac:dyDescent="0.4">
      <c r="A59" s="206" t="s">
        <v>104</v>
      </c>
      <c r="B59" s="205"/>
      <c r="C59" s="205"/>
      <c r="D59" s="190"/>
      <c r="E59" s="190"/>
    </row>
    <row r="60" spans="1:55" s="191" customFormat="1" ht="20.25" customHeight="1" x14ac:dyDescent="0.4">
      <c r="A60" s="207" t="s">
        <v>105</v>
      </c>
      <c r="B60" s="205"/>
      <c r="C60" s="205"/>
      <c r="D60" s="190"/>
      <c r="E60" s="190"/>
    </row>
    <row r="61" spans="1:55" s="191" customFormat="1" ht="20.25" customHeight="1" x14ac:dyDescent="0.4">
      <c r="A61" s="206" t="s">
        <v>106</v>
      </c>
      <c r="B61" s="205"/>
      <c r="C61" s="205"/>
      <c r="D61" s="190"/>
      <c r="E61" s="190"/>
    </row>
    <row r="62" spans="1:55" s="191" customFormat="1" ht="20.25" customHeight="1" x14ac:dyDescent="0.4">
      <c r="A62" s="207" t="s">
        <v>107</v>
      </c>
      <c r="B62" s="205"/>
      <c r="C62" s="205"/>
      <c r="D62" s="190"/>
      <c r="E62" s="190"/>
    </row>
    <row r="63" spans="1:55" s="191" customFormat="1" ht="20.25" customHeight="1" x14ac:dyDescent="0.4">
      <c r="A63" s="206" t="s">
        <v>108</v>
      </c>
      <c r="B63" s="205"/>
      <c r="C63" s="205"/>
      <c r="D63" s="190"/>
      <c r="E63" s="190"/>
    </row>
    <row r="64" spans="1:55" s="191" customFormat="1" ht="20.25" customHeight="1" x14ac:dyDescent="0.4">
      <c r="A64" s="206" t="s">
        <v>109</v>
      </c>
      <c r="B64" s="205"/>
      <c r="C64" s="205"/>
      <c r="D64" s="190"/>
      <c r="E64" s="190"/>
    </row>
    <row r="65" spans="1:5" s="191" customFormat="1" ht="20.25" customHeight="1" x14ac:dyDescent="0.4">
      <c r="A65" s="206" t="s">
        <v>110</v>
      </c>
      <c r="B65" s="205"/>
      <c r="C65" s="205"/>
      <c r="D65" s="190"/>
      <c r="E65" s="190"/>
    </row>
    <row r="66" spans="1:5" s="191" customFormat="1" ht="20.25" customHeight="1" x14ac:dyDescent="0.4">
      <c r="A66" s="205"/>
      <c r="B66" s="205"/>
      <c r="C66" s="205"/>
      <c r="D66" s="190"/>
      <c r="E66" s="190"/>
    </row>
    <row r="67" spans="1:5" s="191" customFormat="1" ht="20.25" customHeight="1" x14ac:dyDescent="0.4">
      <c r="A67" s="205"/>
      <c r="B67" s="205"/>
      <c r="C67" s="205"/>
      <c r="D67" s="190"/>
      <c r="E67" s="190"/>
    </row>
    <row r="68" spans="1:5" s="191" customFormat="1" ht="20.25" customHeight="1" x14ac:dyDescent="0.4">
      <c r="A68" s="205"/>
      <c r="B68" s="205"/>
      <c r="C68" s="205"/>
      <c r="D68" s="190"/>
      <c r="E68" s="190"/>
    </row>
    <row r="69" spans="1:5" s="191" customFormat="1" ht="20.25" customHeight="1" x14ac:dyDescent="0.4">
      <c r="A69" s="205"/>
      <c r="B69" s="205"/>
      <c r="C69" s="205"/>
      <c r="D69" s="190"/>
      <c r="E69" s="190"/>
    </row>
    <row r="70" spans="1:5" ht="20.25" customHeight="1" x14ac:dyDescent="0.4"/>
    <row r="71" spans="1:5" ht="20.25" customHeight="1" x14ac:dyDescent="0.4"/>
  </sheetData>
  <mergeCells count="1">
    <mergeCell ref="E4:J5"/>
  </mergeCells>
  <phoneticPr fontId="3"/>
  <printOptions horizontalCentered="1"/>
  <pageMargins left="0.70866141732283472" right="0.70866141732283472" top="0.74803149606299213" bottom="0.15748031496062992" header="0.31496062992125984" footer="0.31496062992125984"/>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902EC-2396-428F-A264-17B4FA738050}">
  <sheetPr>
    <pageSetUpPr fitToPage="1"/>
  </sheetPr>
  <dimension ref="B1:U27"/>
  <sheetViews>
    <sheetView zoomScaleNormal="100" zoomScaleSheetLayoutView="80" workbookViewId="0"/>
  </sheetViews>
  <sheetFormatPr defaultColWidth="7.875" defaultRowHeight="13.5" x14ac:dyDescent="0.4"/>
  <cols>
    <col min="1" max="1" width="0.375" style="210" customWidth="1"/>
    <col min="2" max="21" width="5.25" style="210" customWidth="1"/>
    <col min="22" max="16384" width="7.875" style="210"/>
  </cols>
  <sheetData>
    <row r="1" spans="2:21" ht="17.649999999999999" customHeight="1" x14ac:dyDescent="0.4">
      <c r="B1" s="208" t="s">
        <v>111</v>
      </c>
      <c r="C1" s="209"/>
      <c r="D1" s="209"/>
      <c r="E1" s="209"/>
      <c r="F1" s="209"/>
      <c r="G1" s="209"/>
      <c r="H1" s="209"/>
      <c r="I1" s="209"/>
      <c r="J1" s="209"/>
      <c r="K1" s="209"/>
      <c r="L1" s="209"/>
      <c r="M1" s="209"/>
      <c r="N1" s="209"/>
      <c r="O1" s="209"/>
      <c r="P1" s="209"/>
      <c r="Q1" s="209"/>
      <c r="R1" s="209"/>
      <c r="S1" s="209"/>
      <c r="T1" s="209"/>
      <c r="U1" s="209"/>
    </row>
    <row r="2" spans="2:21" ht="22.5" customHeight="1" thickBot="1" x14ac:dyDescent="0.45">
      <c r="B2" s="211" t="s">
        <v>112</v>
      </c>
      <c r="C2" s="211"/>
      <c r="D2" s="211"/>
      <c r="E2" s="211"/>
      <c r="F2" s="211"/>
      <c r="G2" s="211"/>
      <c r="H2" s="211"/>
      <c r="I2" s="211"/>
      <c r="J2" s="211"/>
      <c r="K2" s="211"/>
      <c r="L2" s="211"/>
      <c r="M2" s="211"/>
      <c r="N2" s="211"/>
      <c r="O2" s="211"/>
      <c r="P2" s="211"/>
      <c r="Q2" s="211"/>
      <c r="R2" s="211"/>
      <c r="S2" s="211"/>
      <c r="T2" s="211"/>
      <c r="U2" s="211"/>
    </row>
    <row r="3" spans="2:21" ht="16.149999999999999" customHeight="1" x14ac:dyDescent="0.4">
      <c r="B3" s="212" t="s">
        <v>113</v>
      </c>
      <c r="C3" s="213"/>
      <c r="D3" s="213"/>
      <c r="E3" s="213"/>
      <c r="F3" s="213"/>
      <c r="G3" s="213"/>
      <c r="H3" s="214"/>
      <c r="I3" s="215"/>
      <c r="J3" s="213"/>
      <c r="K3" s="213"/>
      <c r="L3" s="213"/>
      <c r="M3" s="213"/>
      <c r="N3" s="213"/>
      <c r="O3" s="213"/>
      <c r="P3" s="213"/>
      <c r="Q3" s="213"/>
      <c r="R3" s="213"/>
      <c r="S3" s="213"/>
      <c r="T3" s="213"/>
      <c r="U3" s="216"/>
    </row>
    <row r="4" spans="2:21" ht="21.4" customHeight="1" x14ac:dyDescent="0.4">
      <c r="B4" s="217" t="s">
        <v>114</v>
      </c>
      <c r="C4" s="218"/>
      <c r="D4" s="219"/>
      <c r="E4" s="220"/>
      <c r="F4" s="220"/>
      <c r="G4" s="220"/>
      <c r="H4" s="220"/>
      <c r="I4" s="220"/>
      <c r="J4" s="220"/>
      <c r="K4" s="221"/>
      <c r="L4" s="222" t="s">
        <v>115</v>
      </c>
      <c r="M4" s="223"/>
      <c r="N4" s="224"/>
      <c r="O4" s="225"/>
      <c r="P4" s="223"/>
      <c r="Q4" s="223" t="s">
        <v>116</v>
      </c>
      <c r="R4" s="223"/>
      <c r="S4" s="223" t="s">
        <v>117</v>
      </c>
      <c r="T4" s="223"/>
      <c r="U4" s="226" t="s">
        <v>118</v>
      </c>
    </row>
    <row r="5" spans="2:21" ht="27.6" customHeight="1" x14ac:dyDescent="0.4">
      <c r="B5" s="227" t="s">
        <v>119</v>
      </c>
      <c r="C5" s="228"/>
      <c r="D5" s="229"/>
      <c r="E5" s="230"/>
      <c r="F5" s="230"/>
      <c r="G5" s="230"/>
      <c r="H5" s="230"/>
      <c r="I5" s="230"/>
      <c r="J5" s="230"/>
      <c r="K5" s="231"/>
      <c r="L5" s="232"/>
      <c r="M5" s="233"/>
      <c r="N5" s="234"/>
      <c r="O5" s="235"/>
      <c r="P5" s="233"/>
      <c r="Q5" s="233"/>
      <c r="R5" s="233"/>
      <c r="S5" s="233"/>
      <c r="T5" s="233"/>
      <c r="U5" s="236"/>
    </row>
    <row r="6" spans="2:21" ht="16.149999999999999" customHeight="1" x14ac:dyDescent="0.4">
      <c r="B6" s="237" t="s">
        <v>120</v>
      </c>
      <c r="C6" s="238"/>
      <c r="D6" s="238"/>
      <c r="E6" s="238"/>
      <c r="F6" s="238"/>
      <c r="G6" s="238"/>
      <c r="H6" s="238"/>
      <c r="I6" s="238"/>
      <c r="J6" s="238"/>
      <c r="K6" s="238"/>
      <c r="L6" s="238"/>
      <c r="M6" s="238"/>
      <c r="N6" s="238"/>
      <c r="O6" s="238"/>
      <c r="P6" s="238"/>
      <c r="Q6" s="238"/>
      <c r="R6" s="238"/>
      <c r="S6" s="238"/>
      <c r="T6" s="238"/>
      <c r="U6" s="239"/>
    </row>
    <row r="7" spans="2:21" ht="16.149999999999999" customHeight="1" x14ac:dyDescent="0.4">
      <c r="B7" s="240" t="s">
        <v>121</v>
      </c>
      <c r="C7" s="241"/>
      <c r="D7" s="241"/>
      <c r="E7" s="242" t="s">
        <v>122</v>
      </c>
      <c r="F7" s="241" t="s">
        <v>121</v>
      </c>
      <c r="G7" s="241"/>
      <c r="H7" s="241"/>
      <c r="I7" s="238" t="s">
        <v>123</v>
      </c>
      <c r="J7" s="238"/>
      <c r="K7" s="238"/>
      <c r="L7" s="238"/>
      <c r="M7" s="238"/>
      <c r="N7" s="238"/>
      <c r="O7" s="238"/>
      <c r="P7" s="238" t="s">
        <v>124</v>
      </c>
      <c r="Q7" s="238"/>
      <c r="R7" s="238"/>
      <c r="S7" s="238"/>
      <c r="T7" s="238"/>
      <c r="U7" s="239"/>
    </row>
    <row r="8" spans="2:21" ht="15.75" customHeight="1" x14ac:dyDescent="0.4">
      <c r="B8" s="243"/>
      <c r="C8" s="220"/>
      <c r="D8" s="220"/>
      <c r="E8" s="244"/>
      <c r="F8" s="220"/>
      <c r="G8" s="220"/>
      <c r="H8" s="221"/>
      <c r="I8" s="245"/>
      <c r="J8" s="245"/>
      <c r="K8" s="245"/>
      <c r="L8" s="245"/>
      <c r="M8" s="245"/>
      <c r="N8" s="245"/>
      <c r="O8" s="245"/>
      <c r="P8" s="245"/>
      <c r="Q8" s="245"/>
      <c r="R8" s="245"/>
      <c r="S8" s="245"/>
      <c r="T8" s="245"/>
      <c r="U8" s="246"/>
    </row>
    <row r="9" spans="2:21" ht="15.75" customHeight="1" x14ac:dyDescent="0.4">
      <c r="B9" s="247"/>
      <c r="C9" s="248"/>
      <c r="D9" s="248"/>
      <c r="E9" s="249"/>
      <c r="F9" s="248"/>
      <c r="G9" s="248"/>
      <c r="H9" s="250"/>
      <c r="I9" s="251"/>
      <c r="J9" s="251"/>
      <c r="K9" s="251"/>
      <c r="L9" s="251"/>
      <c r="M9" s="251"/>
      <c r="N9" s="251"/>
      <c r="O9" s="251"/>
      <c r="P9" s="251"/>
      <c r="Q9" s="251"/>
      <c r="R9" s="251"/>
      <c r="S9" s="251"/>
      <c r="T9" s="251"/>
      <c r="U9" s="252"/>
    </row>
    <row r="10" spans="2:21" ht="15.75" customHeight="1" x14ac:dyDescent="0.4">
      <c r="B10" s="247"/>
      <c r="C10" s="248"/>
      <c r="D10" s="248"/>
      <c r="E10" s="249"/>
      <c r="F10" s="248"/>
      <c r="G10" s="248"/>
      <c r="H10" s="250"/>
      <c r="I10" s="251"/>
      <c r="J10" s="251"/>
      <c r="K10" s="251"/>
      <c r="L10" s="251"/>
      <c r="M10" s="251"/>
      <c r="N10" s="251"/>
      <c r="O10" s="251"/>
      <c r="P10" s="251"/>
      <c r="Q10" s="251"/>
      <c r="R10" s="251"/>
      <c r="S10" s="251"/>
      <c r="T10" s="251"/>
      <c r="U10" s="252"/>
    </row>
    <row r="11" spans="2:21" ht="15.75" customHeight="1" x14ac:dyDescent="0.4">
      <c r="B11" s="247"/>
      <c r="C11" s="248"/>
      <c r="D11" s="248"/>
      <c r="E11" s="249"/>
      <c r="F11" s="248"/>
      <c r="G11" s="248"/>
      <c r="H11" s="250"/>
      <c r="I11" s="251"/>
      <c r="J11" s="251"/>
      <c r="K11" s="251"/>
      <c r="L11" s="251"/>
      <c r="M11" s="251"/>
      <c r="N11" s="251"/>
      <c r="O11" s="251"/>
      <c r="P11" s="251"/>
      <c r="Q11" s="251"/>
      <c r="R11" s="251"/>
      <c r="S11" s="251"/>
      <c r="T11" s="251"/>
      <c r="U11" s="252"/>
    </row>
    <row r="12" spans="2:21" ht="15.75" customHeight="1" x14ac:dyDescent="0.4">
      <c r="B12" s="247"/>
      <c r="C12" s="248"/>
      <c r="D12" s="248"/>
      <c r="E12" s="249"/>
      <c r="F12" s="248"/>
      <c r="G12" s="248"/>
      <c r="H12" s="250"/>
      <c r="I12" s="251"/>
      <c r="J12" s="251"/>
      <c r="K12" s="251"/>
      <c r="L12" s="251"/>
      <c r="M12" s="251"/>
      <c r="N12" s="251"/>
      <c r="O12" s="251"/>
      <c r="P12" s="251"/>
      <c r="Q12" s="251"/>
      <c r="R12" s="251"/>
      <c r="S12" s="251"/>
      <c r="T12" s="251"/>
      <c r="U12" s="252"/>
    </row>
    <row r="13" spans="2:21" ht="15.75" customHeight="1" x14ac:dyDescent="0.4">
      <c r="B13" s="247"/>
      <c r="C13" s="248"/>
      <c r="D13" s="248"/>
      <c r="E13" s="249"/>
      <c r="F13" s="248"/>
      <c r="G13" s="248"/>
      <c r="H13" s="250"/>
      <c r="I13" s="251"/>
      <c r="J13" s="251"/>
      <c r="K13" s="251"/>
      <c r="L13" s="251"/>
      <c r="M13" s="251"/>
      <c r="N13" s="251"/>
      <c r="O13" s="251"/>
      <c r="P13" s="251"/>
      <c r="Q13" s="251"/>
      <c r="R13" s="251"/>
      <c r="S13" s="251"/>
      <c r="T13" s="251"/>
      <c r="U13" s="252"/>
    </row>
    <row r="14" spans="2:21" ht="15.75" customHeight="1" x14ac:dyDescent="0.4">
      <c r="B14" s="247"/>
      <c r="C14" s="248"/>
      <c r="D14" s="248"/>
      <c r="E14" s="249"/>
      <c r="F14" s="248"/>
      <c r="G14" s="248"/>
      <c r="H14" s="250"/>
      <c r="I14" s="251"/>
      <c r="J14" s="251"/>
      <c r="K14" s="251"/>
      <c r="L14" s="251"/>
      <c r="M14" s="251"/>
      <c r="N14" s="251"/>
      <c r="O14" s="251"/>
      <c r="P14" s="251"/>
      <c r="Q14" s="251"/>
      <c r="R14" s="251"/>
      <c r="S14" s="251"/>
      <c r="T14" s="251"/>
      <c r="U14" s="252"/>
    </row>
    <row r="15" spans="2:21" ht="15.75" customHeight="1" x14ac:dyDescent="0.4">
      <c r="B15" s="247"/>
      <c r="C15" s="248"/>
      <c r="D15" s="248"/>
      <c r="E15" s="249"/>
      <c r="F15" s="248"/>
      <c r="G15" s="248"/>
      <c r="H15" s="250"/>
      <c r="I15" s="251"/>
      <c r="J15" s="251"/>
      <c r="K15" s="251"/>
      <c r="L15" s="251"/>
      <c r="M15" s="251"/>
      <c r="N15" s="251"/>
      <c r="O15" s="251"/>
      <c r="P15" s="251"/>
      <c r="Q15" s="251"/>
      <c r="R15" s="251"/>
      <c r="S15" s="251"/>
      <c r="T15" s="251"/>
      <c r="U15" s="252"/>
    </row>
    <row r="16" spans="2:21" ht="15.75" customHeight="1" x14ac:dyDescent="0.4">
      <c r="B16" s="247"/>
      <c r="C16" s="248"/>
      <c r="D16" s="248"/>
      <c r="E16" s="249"/>
      <c r="F16" s="248"/>
      <c r="G16" s="248"/>
      <c r="H16" s="250"/>
      <c r="I16" s="251"/>
      <c r="J16" s="251"/>
      <c r="K16" s="251"/>
      <c r="L16" s="251"/>
      <c r="M16" s="251"/>
      <c r="N16" s="251"/>
      <c r="O16" s="251"/>
      <c r="P16" s="251"/>
      <c r="Q16" s="251"/>
      <c r="R16" s="251"/>
      <c r="S16" s="251"/>
      <c r="T16" s="251"/>
      <c r="U16" s="252"/>
    </row>
    <row r="17" spans="2:21" ht="15.75" customHeight="1" x14ac:dyDescent="0.4">
      <c r="B17" s="247"/>
      <c r="C17" s="248"/>
      <c r="D17" s="248"/>
      <c r="E17" s="249"/>
      <c r="F17" s="248"/>
      <c r="G17" s="248"/>
      <c r="H17" s="250"/>
      <c r="I17" s="251"/>
      <c r="J17" s="251"/>
      <c r="K17" s="251"/>
      <c r="L17" s="251"/>
      <c r="M17" s="251"/>
      <c r="N17" s="251"/>
      <c r="O17" s="251"/>
      <c r="P17" s="251"/>
      <c r="Q17" s="251"/>
      <c r="R17" s="251"/>
      <c r="S17" s="251"/>
      <c r="T17" s="251"/>
      <c r="U17" s="252"/>
    </row>
    <row r="18" spans="2:21" ht="15.75" customHeight="1" x14ac:dyDescent="0.4">
      <c r="B18" s="247"/>
      <c r="C18" s="248"/>
      <c r="D18" s="248"/>
      <c r="E18" s="249"/>
      <c r="F18" s="248"/>
      <c r="G18" s="248"/>
      <c r="H18" s="250"/>
      <c r="I18" s="251"/>
      <c r="J18" s="251"/>
      <c r="K18" s="251"/>
      <c r="L18" s="251"/>
      <c r="M18" s="251"/>
      <c r="N18" s="251"/>
      <c r="O18" s="251"/>
      <c r="P18" s="251"/>
      <c r="Q18" s="251"/>
      <c r="R18" s="251"/>
      <c r="S18" s="251"/>
      <c r="T18" s="251"/>
      <c r="U18" s="252"/>
    </row>
    <row r="19" spans="2:21" ht="15.75" customHeight="1" x14ac:dyDescent="0.4">
      <c r="B19" s="247"/>
      <c r="C19" s="248"/>
      <c r="D19" s="248"/>
      <c r="E19" s="249"/>
      <c r="F19" s="248"/>
      <c r="G19" s="248"/>
      <c r="H19" s="250"/>
      <c r="I19" s="251"/>
      <c r="J19" s="251"/>
      <c r="K19" s="251"/>
      <c r="L19" s="251"/>
      <c r="M19" s="251"/>
      <c r="N19" s="251"/>
      <c r="O19" s="251"/>
      <c r="P19" s="251"/>
      <c r="Q19" s="251"/>
      <c r="R19" s="251"/>
      <c r="S19" s="251"/>
      <c r="T19" s="251"/>
      <c r="U19" s="252"/>
    </row>
    <row r="20" spans="2:21" ht="15.75" customHeight="1" x14ac:dyDescent="0.4">
      <c r="B20" s="247"/>
      <c r="C20" s="248"/>
      <c r="D20" s="248"/>
      <c r="E20" s="249"/>
      <c r="F20" s="248"/>
      <c r="G20" s="248"/>
      <c r="H20" s="250"/>
      <c r="I20" s="251"/>
      <c r="J20" s="251"/>
      <c r="K20" s="251"/>
      <c r="L20" s="251"/>
      <c r="M20" s="251"/>
      <c r="N20" s="251"/>
      <c r="O20" s="251"/>
      <c r="P20" s="251"/>
      <c r="Q20" s="251"/>
      <c r="R20" s="251"/>
      <c r="S20" s="251"/>
      <c r="T20" s="251"/>
      <c r="U20" s="252"/>
    </row>
    <row r="21" spans="2:21" ht="15.75" customHeight="1" x14ac:dyDescent="0.4">
      <c r="B21" s="253"/>
      <c r="C21" s="230"/>
      <c r="D21" s="230"/>
      <c r="E21" s="254"/>
      <c r="F21" s="230"/>
      <c r="G21" s="230"/>
      <c r="H21" s="231"/>
      <c r="I21" s="255"/>
      <c r="J21" s="255"/>
      <c r="K21" s="255"/>
      <c r="L21" s="255"/>
      <c r="M21" s="255"/>
      <c r="N21" s="255"/>
      <c r="O21" s="255"/>
      <c r="P21" s="255"/>
      <c r="Q21" s="255"/>
      <c r="R21" s="255"/>
      <c r="S21" s="255"/>
      <c r="T21" s="255"/>
      <c r="U21" s="256"/>
    </row>
    <row r="22" spans="2:21" ht="36" customHeight="1" thickBot="1" x14ac:dyDescent="0.45">
      <c r="B22" s="257" t="s">
        <v>125</v>
      </c>
      <c r="C22" s="258"/>
      <c r="D22" s="258"/>
      <c r="E22" s="258"/>
      <c r="F22" s="258"/>
      <c r="G22" s="258"/>
      <c r="H22" s="258"/>
      <c r="I22" s="258"/>
      <c r="J22" s="258"/>
      <c r="K22" s="258"/>
      <c r="L22" s="258"/>
      <c r="M22" s="258"/>
      <c r="N22" s="258"/>
      <c r="O22" s="258"/>
      <c r="P22" s="258"/>
      <c r="Q22" s="258"/>
      <c r="R22" s="258"/>
      <c r="S22" s="258"/>
      <c r="T22" s="258"/>
      <c r="U22" s="259"/>
    </row>
    <row r="24" spans="2:21" ht="16.899999999999999" customHeight="1" x14ac:dyDescent="0.4">
      <c r="B24" s="260" t="s">
        <v>126</v>
      </c>
      <c r="C24" s="261" t="s">
        <v>127</v>
      </c>
      <c r="D24" s="261"/>
      <c r="E24" s="261"/>
      <c r="F24" s="261"/>
      <c r="G24" s="261"/>
      <c r="H24" s="261"/>
      <c r="I24" s="261"/>
      <c r="J24" s="261"/>
      <c r="K24" s="261"/>
      <c r="L24" s="261"/>
      <c r="M24" s="261"/>
      <c r="N24" s="261"/>
      <c r="O24" s="261"/>
      <c r="P24" s="261"/>
      <c r="Q24" s="261"/>
      <c r="R24" s="261"/>
      <c r="S24" s="261"/>
      <c r="T24" s="261"/>
      <c r="U24" s="261"/>
    </row>
    <row r="25" spans="2:21" ht="16.899999999999999" customHeight="1" x14ac:dyDescent="0.4">
      <c r="B25" s="260"/>
      <c r="C25" s="261"/>
      <c r="D25" s="261"/>
      <c r="E25" s="261"/>
      <c r="F25" s="261"/>
      <c r="G25" s="261"/>
      <c r="H25" s="261"/>
      <c r="I25" s="261"/>
      <c r="J25" s="261"/>
      <c r="K25" s="261"/>
      <c r="L25" s="261"/>
      <c r="M25" s="261"/>
      <c r="N25" s="261"/>
      <c r="O25" s="261"/>
      <c r="P25" s="261"/>
      <c r="Q25" s="261"/>
      <c r="R25" s="261"/>
      <c r="S25" s="261"/>
      <c r="T25" s="261"/>
      <c r="U25" s="261"/>
    </row>
    <row r="26" spans="2:21" ht="16.899999999999999" customHeight="1" x14ac:dyDescent="0.4">
      <c r="B26" s="260"/>
      <c r="C26" s="261"/>
      <c r="D26" s="261"/>
      <c r="E26" s="261"/>
      <c r="F26" s="261"/>
      <c r="G26" s="261"/>
      <c r="H26" s="261"/>
      <c r="I26" s="261"/>
      <c r="J26" s="261"/>
      <c r="K26" s="261"/>
      <c r="L26" s="261"/>
      <c r="M26" s="261"/>
      <c r="N26" s="261"/>
      <c r="O26" s="261"/>
      <c r="P26" s="261"/>
      <c r="Q26" s="261"/>
      <c r="R26" s="261"/>
      <c r="S26" s="261"/>
      <c r="T26" s="261"/>
      <c r="U26" s="261"/>
    </row>
    <row r="27" spans="2:21" x14ac:dyDescent="0.4">
      <c r="B27" s="260"/>
      <c r="C27" s="261"/>
      <c r="D27" s="261"/>
      <c r="E27" s="261"/>
      <c r="F27" s="261"/>
      <c r="G27" s="261"/>
      <c r="H27" s="261"/>
      <c r="I27" s="261"/>
      <c r="J27" s="261"/>
      <c r="K27" s="261"/>
      <c r="L27" s="261"/>
      <c r="M27" s="261"/>
      <c r="N27" s="261"/>
      <c r="O27" s="261"/>
      <c r="P27" s="261"/>
      <c r="Q27" s="261"/>
      <c r="R27" s="261"/>
      <c r="S27" s="261"/>
      <c r="T27" s="261"/>
      <c r="U27" s="261"/>
    </row>
  </sheetData>
  <mergeCells count="79">
    <mergeCell ref="B21:D21"/>
    <mergeCell ref="F21:H21"/>
    <mergeCell ref="I21:O21"/>
    <mergeCell ref="P21:U21"/>
    <mergeCell ref="B22:U22"/>
    <mergeCell ref="B24:B27"/>
    <mergeCell ref="C24:U27"/>
    <mergeCell ref="B19:D19"/>
    <mergeCell ref="F19:H19"/>
    <mergeCell ref="I19:O19"/>
    <mergeCell ref="P19:U19"/>
    <mergeCell ref="B20:D20"/>
    <mergeCell ref="F20:H20"/>
    <mergeCell ref="I20:O20"/>
    <mergeCell ref="P20:U20"/>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S4:S5"/>
    <mergeCell ref="T4:T5"/>
    <mergeCell ref="U4:U5"/>
    <mergeCell ref="B5:C5"/>
    <mergeCell ref="D5:K5"/>
    <mergeCell ref="B6:U6"/>
    <mergeCell ref="B2:U2"/>
    <mergeCell ref="B3:H3"/>
    <mergeCell ref="I3:U3"/>
    <mergeCell ref="B4:C4"/>
    <mergeCell ref="D4:K4"/>
    <mergeCell ref="L4:N5"/>
    <mergeCell ref="O4:O5"/>
    <mergeCell ref="P4:P5"/>
    <mergeCell ref="Q4:Q5"/>
    <mergeCell ref="R4:R5"/>
  </mergeCells>
  <phoneticPr fontId="3"/>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3A20A-A43B-4416-BB78-908E9445EE9B}">
  <sheetPr>
    <pageSetUpPr fitToPage="1"/>
  </sheetPr>
  <dimension ref="B1:M19"/>
  <sheetViews>
    <sheetView showGridLines="0" zoomScaleNormal="100" workbookViewId="0"/>
  </sheetViews>
  <sheetFormatPr defaultColWidth="8.125" defaultRowHeight="13.5" x14ac:dyDescent="0.4"/>
  <cols>
    <col min="1" max="2" width="8.125" style="262"/>
    <col min="3" max="3" width="11.75" style="262" customWidth="1"/>
    <col min="4" max="4" width="14.125" style="262" customWidth="1"/>
    <col min="5" max="8" width="9.625" style="262" customWidth="1"/>
    <col min="9" max="9" width="8.125" style="262"/>
    <col min="10" max="12" width="5.125" style="262" customWidth="1"/>
    <col min="13" max="16384" width="8.125" style="262"/>
  </cols>
  <sheetData>
    <row r="1" spans="2:13" x14ac:dyDescent="0.4">
      <c r="B1" s="262" t="s">
        <v>128</v>
      </c>
    </row>
    <row r="2" spans="2:13" ht="18" customHeight="1" x14ac:dyDescent="0.4">
      <c r="B2" s="262" t="s">
        <v>129</v>
      </c>
    </row>
    <row r="3" spans="2:13" ht="25.5" customHeight="1" x14ac:dyDescent="0.4">
      <c r="B3" s="263" t="s">
        <v>130</v>
      </c>
      <c r="C3" s="263"/>
      <c r="D3" s="263"/>
      <c r="E3" s="263"/>
      <c r="F3" s="263"/>
      <c r="G3" s="263"/>
      <c r="H3" s="263"/>
    </row>
    <row r="4" spans="2:13" ht="14.25" thickBot="1" x14ac:dyDescent="0.45"/>
    <row r="5" spans="2:13" ht="28.5" customHeight="1" x14ac:dyDescent="0.4">
      <c r="B5" s="264"/>
      <c r="C5" s="265"/>
      <c r="D5" s="265"/>
      <c r="E5" s="265"/>
      <c r="F5" s="265"/>
      <c r="G5" s="265"/>
      <c r="H5" s="265"/>
      <c r="I5" s="265"/>
      <c r="J5" s="265"/>
      <c r="K5" s="265"/>
      <c r="L5" s="265"/>
      <c r="M5" s="266"/>
    </row>
    <row r="6" spans="2:13" ht="22.5" customHeight="1" x14ac:dyDescent="0.4">
      <c r="B6" s="267"/>
      <c r="C6" s="268"/>
      <c r="D6" s="269"/>
      <c r="E6" s="268"/>
      <c r="F6" s="270"/>
      <c r="G6" s="271"/>
      <c r="H6" s="272"/>
      <c r="I6" s="263" t="s">
        <v>131</v>
      </c>
      <c r="J6" s="263"/>
      <c r="K6" s="263"/>
      <c r="L6" s="263"/>
      <c r="M6" s="273"/>
    </row>
    <row r="7" spans="2:13" ht="22.5" customHeight="1" x14ac:dyDescent="0.4">
      <c r="B7" s="267"/>
      <c r="C7" s="274"/>
      <c r="D7" s="275" t="s">
        <v>132</v>
      </c>
      <c r="E7" s="274" t="s">
        <v>133</v>
      </c>
      <c r="F7" s="262" t="s">
        <v>134</v>
      </c>
      <c r="G7" s="276" t="s">
        <v>135</v>
      </c>
      <c r="H7" s="277"/>
      <c r="L7" s="278"/>
      <c r="M7" s="273"/>
    </row>
    <row r="8" spans="2:13" ht="22.5" customHeight="1" x14ac:dyDescent="0.4">
      <c r="B8" s="267"/>
      <c r="C8" s="274"/>
      <c r="D8" s="275" t="s">
        <v>136</v>
      </c>
      <c r="E8" s="274" t="s">
        <v>137</v>
      </c>
      <c r="F8" s="262" t="s">
        <v>137</v>
      </c>
      <c r="G8" s="276" t="s">
        <v>138</v>
      </c>
      <c r="H8" s="277"/>
      <c r="L8" s="279"/>
      <c r="M8" s="273"/>
    </row>
    <row r="9" spans="2:13" ht="22.5" customHeight="1" x14ac:dyDescent="0.4">
      <c r="B9" s="267"/>
      <c r="C9" s="274"/>
      <c r="D9" s="280"/>
      <c r="E9" s="281"/>
      <c r="F9" s="282"/>
      <c r="G9" s="283"/>
      <c r="H9" s="284"/>
      <c r="K9" s="262" t="s">
        <v>139</v>
      </c>
      <c r="M9" s="273"/>
    </row>
    <row r="10" spans="2:13" ht="22.5" customHeight="1" x14ac:dyDescent="0.4">
      <c r="B10" s="267"/>
      <c r="C10" s="275"/>
      <c r="D10" s="279"/>
      <c r="L10" s="279"/>
      <c r="M10" s="273"/>
    </row>
    <row r="11" spans="2:13" ht="22.5" customHeight="1" x14ac:dyDescent="0.4">
      <c r="B11" s="267"/>
      <c r="C11" s="275" t="s">
        <v>140</v>
      </c>
      <c r="D11" s="279"/>
      <c r="L11" s="285"/>
      <c r="M11" s="273"/>
    </row>
    <row r="12" spans="2:13" ht="22.5" customHeight="1" x14ac:dyDescent="0.4">
      <c r="B12" s="267"/>
      <c r="C12" s="275" t="s">
        <v>141</v>
      </c>
      <c r="D12" s="279"/>
      <c r="E12" s="269"/>
      <c r="F12" s="270"/>
      <c r="G12" s="278"/>
      <c r="H12" s="268"/>
      <c r="J12" s="271"/>
      <c r="K12" s="286"/>
      <c r="L12" s="272"/>
      <c r="M12" s="273"/>
    </row>
    <row r="13" spans="2:13" ht="22.5" customHeight="1" x14ac:dyDescent="0.4">
      <c r="B13" s="267"/>
      <c r="C13" s="275"/>
      <c r="D13" s="279"/>
      <c r="E13" s="275"/>
      <c r="F13" s="262" t="s">
        <v>142</v>
      </c>
      <c r="G13" s="279"/>
      <c r="H13" s="274" t="s">
        <v>143</v>
      </c>
      <c r="J13" s="287" t="s">
        <v>144</v>
      </c>
      <c r="K13" s="288"/>
      <c r="L13" s="289"/>
      <c r="M13" s="273"/>
    </row>
    <row r="14" spans="2:13" ht="22.5" customHeight="1" x14ac:dyDescent="0.4">
      <c r="B14" s="267"/>
      <c r="C14" s="275"/>
      <c r="D14" s="279"/>
      <c r="E14" s="275"/>
      <c r="G14" s="279"/>
      <c r="H14" s="274" t="s">
        <v>137</v>
      </c>
      <c r="J14" s="287"/>
      <c r="K14" s="288"/>
      <c r="L14" s="289"/>
      <c r="M14" s="273"/>
    </row>
    <row r="15" spans="2:13" ht="22.5" customHeight="1" x14ac:dyDescent="0.4">
      <c r="B15" s="267"/>
      <c r="C15" s="280"/>
      <c r="D15" s="285"/>
      <c r="E15" s="280"/>
      <c r="F15" s="282"/>
      <c r="G15" s="285"/>
      <c r="H15" s="281"/>
      <c r="I15" s="281"/>
      <c r="J15" s="283"/>
      <c r="K15" s="290"/>
      <c r="L15" s="284"/>
      <c r="M15" s="273"/>
    </row>
    <row r="16" spans="2:13" ht="71.25" customHeight="1" thickBot="1" x14ac:dyDescent="0.45">
      <c r="B16" s="291"/>
      <c r="C16" s="292"/>
      <c r="D16" s="292"/>
      <c r="E16" s="292"/>
      <c r="F16" s="292"/>
      <c r="G16" s="292"/>
      <c r="H16" s="292"/>
      <c r="I16" s="292"/>
      <c r="J16" s="292"/>
      <c r="K16" s="292"/>
      <c r="L16" s="292"/>
      <c r="M16" s="293"/>
    </row>
    <row r="17" spans="2:3" ht="22.5" customHeight="1" x14ac:dyDescent="0.4">
      <c r="B17" s="294" t="s">
        <v>145</v>
      </c>
      <c r="C17" s="262" t="s">
        <v>146</v>
      </c>
    </row>
    <row r="18" spans="2:3" ht="22.5" customHeight="1" x14ac:dyDescent="0.4">
      <c r="B18" s="262">
        <v>2</v>
      </c>
      <c r="C18" s="262" t="s">
        <v>147</v>
      </c>
    </row>
    <row r="19" spans="2:3" ht="22.5" customHeight="1" x14ac:dyDescent="0.4">
      <c r="B19" s="262">
        <v>3</v>
      </c>
      <c r="C19" s="262" t="s">
        <v>148</v>
      </c>
    </row>
  </sheetData>
  <mergeCells count="11">
    <mergeCell ref="G9:H9"/>
    <mergeCell ref="J12:L12"/>
    <mergeCell ref="J13:L13"/>
    <mergeCell ref="J14:L14"/>
    <mergeCell ref="J15:L15"/>
    <mergeCell ref="B3:D3"/>
    <mergeCell ref="E3:H3"/>
    <mergeCell ref="G6:H6"/>
    <mergeCell ref="I6:L6"/>
    <mergeCell ref="G7:H7"/>
    <mergeCell ref="G8:H8"/>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3C0B0-E96F-4723-8F56-8CF968382B8B}">
  <sheetPr>
    <pageSetUpPr fitToPage="1"/>
  </sheetPr>
  <dimension ref="A1:T24"/>
  <sheetViews>
    <sheetView zoomScaleNormal="100" workbookViewId="0">
      <selection sqref="A1:T1"/>
    </sheetView>
  </sheetViews>
  <sheetFormatPr defaultColWidth="7.875" defaultRowHeight="12" x14ac:dyDescent="0.4"/>
  <cols>
    <col min="1" max="20" width="5.25" style="296" customWidth="1"/>
    <col min="21" max="16384" width="7.875" style="296"/>
  </cols>
  <sheetData>
    <row r="1" spans="1:20" ht="17.649999999999999" customHeight="1" x14ac:dyDescent="0.4">
      <c r="A1" s="295" t="s">
        <v>149</v>
      </c>
      <c r="B1" s="295"/>
      <c r="C1" s="295"/>
      <c r="D1" s="295"/>
      <c r="E1" s="295"/>
      <c r="F1" s="295"/>
      <c r="G1" s="295"/>
      <c r="H1" s="295"/>
      <c r="I1" s="295"/>
      <c r="J1" s="295"/>
      <c r="K1" s="295"/>
      <c r="L1" s="295"/>
      <c r="M1" s="295"/>
      <c r="N1" s="295"/>
      <c r="O1" s="295"/>
      <c r="P1" s="295"/>
      <c r="Q1" s="295"/>
      <c r="R1" s="295"/>
      <c r="S1" s="295"/>
      <c r="T1" s="295"/>
    </row>
    <row r="2" spans="1:20" ht="19.149999999999999" customHeight="1" x14ac:dyDescent="0.4">
      <c r="A2" s="297" t="s">
        <v>150</v>
      </c>
      <c r="B2" s="297"/>
      <c r="C2" s="297"/>
      <c r="D2" s="297"/>
      <c r="E2" s="297"/>
      <c r="F2" s="297"/>
      <c r="G2" s="297"/>
      <c r="H2" s="297"/>
      <c r="I2" s="297"/>
      <c r="J2" s="297"/>
      <c r="K2" s="297"/>
      <c r="L2" s="297"/>
      <c r="M2" s="297"/>
      <c r="N2" s="297"/>
      <c r="O2" s="297"/>
      <c r="P2" s="297"/>
      <c r="Q2" s="297"/>
      <c r="R2" s="297"/>
      <c r="S2" s="297"/>
      <c r="T2" s="297"/>
    </row>
    <row r="3" spans="1:20" ht="16.899999999999999" customHeight="1" x14ac:dyDescent="0.4">
      <c r="A3" s="298"/>
      <c r="B3" s="298"/>
      <c r="C3" s="298"/>
      <c r="D3" s="298"/>
      <c r="E3" s="298"/>
      <c r="F3" s="298"/>
      <c r="G3" s="298"/>
      <c r="H3" s="298"/>
      <c r="I3" s="298"/>
      <c r="J3" s="299" t="s">
        <v>151</v>
      </c>
      <c r="K3" s="300"/>
      <c r="L3" s="300"/>
      <c r="M3" s="300"/>
      <c r="N3" s="300"/>
      <c r="O3" s="300"/>
      <c r="P3" s="300"/>
      <c r="Q3" s="300"/>
      <c r="R3" s="300"/>
      <c r="S3" s="300"/>
      <c r="T3" s="298" t="s">
        <v>152</v>
      </c>
    </row>
    <row r="4" spans="1:20" ht="16.899999999999999" customHeight="1" x14ac:dyDescent="0.4">
      <c r="A4" s="298"/>
      <c r="B4" s="298"/>
      <c r="C4" s="298"/>
      <c r="D4" s="298"/>
      <c r="E4" s="298"/>
      <c r="F4" s="298"/>
      <c r="G4" s="298"/>
      <c r="H4" s="298"/>
      <c r="I4" s="298"/>
      <c r="J4" s="299" t="s">
        <v>153</v>
      </c>
      <c r="K4" s="300"/>
      <c r="L4" s="300"/>
      <c r="M4" s="300"/>
      <c r="N4" s="300"/>
      <c r="O4" s="300"/>
      <c r="P4" s="300"/>
      <c r="Q4" s="300"/>
      <c r="R4" s="300"/>
      <c r="S4" s="300"/>
      <c r="T4" s="298" t="s">
        <v>152</v>
      </c>
    </row>
    <row r="5" spans="1:20" ht="16.899999999999999" customHeight="1" thickBot="1" x14ac:dyDescent="0.45">
      <c r="A5" s="298"/>
      <c r="B5" s="298"/>
      <c r="C5" s="298"/>
      <c r="D5" s="298"/>
      <c r="E5" s="298"/>
      <c r="F5" s="298"/>
      <c r="G5" s="298"/>
      <c r="H5" s="298"/>
      <c r="I5" s="298"/>
      <c r="J5" s="298"/>
      <c r="K5" s="298"/>
      <c r="L5" s="298"/>
      <c r="M5" s="298"/>
      <c r="N5" s="298"/>
      <c r="O5" s="298"/>
      <c r="P5" s="298"/>
      <c r="Q5" s="298"/>
      <c r="R5" s="298"/>
      <c r="S5" s="298"/>
      <c r="T5" s="298"/>
    </row>
    <row r="6" spans="1:20" ht="33.75" customHeight="1" x14ac:dyDescent="0.4">
      <c r="A6" s="301" t="s">
        <v>154</v>
      </c>
      <c r="B6" s="302"/>
      <c r="C6" s="303" t="s">
        <v>155</v>
      </c>
      <c r="D6" s="303"/>
      <c r="E6" s="303"/>
      <c r="F6" s="303"/>
      <c r="G6" s="303"/>
      <c r="H6" s="303"/>
      <c r="I6" s="303" t="s">
        <v>156</v>
      </c>
      <c r="J6" s="303"/>
      <c r="K6" s="303"/>
      <c r="L6" s="303"/>
      <c r="M6" s="303"/>
      <c r="N6" s="303"/>
      <c r="O6" s="303"/>
      <c r="P6" s="303"/>
      <c r="Q6" s="303"/>
      <c r="R6" s="303"/>
      <c r="S6" s="303"/>
      <c r="T6" s="304"/>
    </row>
    <row r="7" spans="1:20" s="298" customFormat="1" ht="24.75" customHeight="1" x14ac:dyDescent="0.4">
      <c r="A7" s="305"/>
      <c r="B7" s="306"/>
      <c r="C7" s="307" t="s">
        <v>157</v>
      </c>
      <c r="D7" s="308"/>
      <c r="E7" s="308"/>
      <c r="F7" s="308"/>
      <c r="G7" s="308"/>
      <c r="H7" s="309"/>
      <c r="I7" s="307"/>
      <c r="J7" s="308"/>
      <c r="K7" s="308"/>
      <c r="L7" s="308"/>
      <c r="M7" s="308"/>
      <c r="N7" s="308"/>
      <c r="O7" s="308"/>
      <c r="P7" s="308"/>
      <c r="Q7" s="308"/>
      <c r="R7" s="308"/>
      <c r="S7" s="308"/>
      <c r="T7" s="310"/>
    </row>
    <row r="8" spans="1:20" s="298" customFormat="1" ht="24.75" customHeight="1" x14ac:dyDescent="0.4">
      <c r="A8" s="305"/>
      <c r="B8" s="306"/>
      <c r="C8" s="307"/>
      <c r="D8" s="308"/>
      <c r="E8" s="308"/>
      <c r="F8" s="308"/>
      <c r="G8" s="308"/>
      <c r="H8" s="309"/>
      <c r="I8" s="307"/>
      <c r="J8" s="308"/>
      <c r="K8" s="308"/>
      <c r="L8" s="308"/>
      <c r="M8" s="308"/>
      <c r="N8" s="308"/>
      <c r="O8" s="308"/>
      <c r="P8" s="308"/>
      <c r="Q8" s="308"/>
      <c r="R8" s="308"/>
      <c r="S8" s="308"/>
      <c r="T8" s="310"/>
    </row>
    <row r="9" spans="1:20" s="298" customFormat="1" ht="24.75" customHeight="1" x14ac:dyDescent="0.4">
      <c r="A9" s="305"/>
      <c r="B9" s="306"/>
      <c r="C9" s="307"/>
      <c r="D9" s="308"/>
      <c r="E9" s="308"/>
      <c r="F9" s="308"/>
      <c r="G9" s="308"/>
      <c r="H9" s="309"/>
      <c r="I9" s="307"/>
      <c r="J9" s="308"/>
      <c r="K9" s="308"/>
      <c r="L9" s="308"/>
      <c r="M9" s="308"/>
      <c r="N9" s="308"/>
      <c r="O9" s="308"/>
      <c r="P9" s="308"/>
      <c r="Q9" s="308"/>
      <c r="R9" s="308"/>
      <c r="S9" s="308"/>
      <c r="T9" s="310"/>
    </row>
    <row r="10" spans="1:20" s="298" customFormat="1" ht="24.75" customHeight="1" x14ac:dyDescent="0.4">
      <c r="A10" s="305"/>
      <c r="B10" s="306"/>
      <c r="C10" s="307"/>
      <c r="D10" s="308"/>
      <c r="E10" s="308"/>
      <c r="F10" s="308"/>
      <c r="G10" s="308"/>
      <c r="H10" s="309"/>
      <c r="I10" s="307"/>
      <c r="J10" s="308"/>
      <c r="K10" s="308"/>
      <c r="L10" s="308"/>
      <c r="M10" s="308"/>
      <c r="N10" s="308"/>
      <c r="O10" s="308"/>
      <c r="P10" s="308"/>
      <c r="Q10" s="308"/>
      <c r="R10" s="308"/>
      <c r="S10" s="308"/>
      <c r="T10" s="310"/>
    </row>
    <row r="11" spans="1:20" s="298" customFormat="1" ht="24.75" customHeight="1" x14ac:dyDescent="0.4">
      <c r="A11" s="305"/>
      <c r="B11" s="306"/>
      <c r="C11" s="307"/>
      <c r="D11" s="308"/>
      <c r="E11" s="308"/>
      <c r="F11" s="308"/>
      <c r="G11" s="308"/>
      <c r="H11" s="309"/>
      <c r="I11" s="307"/>
      <c r="J11" s="308"/>
      <c r="K11" s="308"/>
      <c r="L11" s="308"/>
      <c r="M11" s="308"/>
      <c r="N11" s="308"/>
      <c r="O11" s="308"/>
      <c r="P11" s="308"/>
      <c r="Q11" s="308"/>
      <c r="R11" s="308"/>
      <c r="S11" s="308"/>
      <c r="T11" s="310"/>
    </row>
    <row r="12" spans="1:20" s="298" customFormat="1" ht="24.75" customHeight="1" x14ac:dyDescent="0.4">
      <c r="A12" s="305"/>
      <c r="B12" s="306"/>
      <c r="C12" s="307"/>
      <c r="D12" s="308"/>
      <c r="E12" s="308"/>
      <c r="F12" s="308"/>
      <c r="G12" s="308"/>
      <c r="H12" s="309"/>
      <c r="I12" s="307"/>
      <c r="J12" s="308"/>
      <c r="K12" s="308"/>
      <c r="L12" s="308"/>
      <c r="M12" s="308"/>
      <c r="N12" s="308"/>
      <c r="O12" s="308"/>
      <c r="P12" s="308"/>
      <c r="Q12" s="308"/>
      <c r="R12" s="308"/>
      <c r="S12" s="308"/>
      <c r="T12" s="310"/>
    </row>
    <row r="13" spans="1:20" s="298" customFormat="1" ht="24.75" customHeight="1" x14ac:dyDescent="0.4">
      <c r="A13" s="305"/>
      <c r="B13" s="306"/>
      <c r="C13" s="307"/>
      <c r="D13" s="308"/>
      <c r="E13" s="308"/>
      <c r="F13" s="308"/>
      <c r="G13" s="308"/>
      <c r="H13" s="309"/>
      <c r="I13" s="307"/>
      <c r="J13" s="308"/>
      <c r="K13" s="308"/>
      <c r="L13" s="308"/>
      <c r="M13" s="308"/>
      <c r="N13" s="308"/>
      <c r="O13" s="308"/>
      <c r="P13" s="308"/>
      <c r="Q13" s="308"/>
      <c r="R13" s="308"/>
      <c r="S13" s="308"/>
      <c r="T13" s="310"/>
    </row>
    <row r="14" spans="1:20" s="298" customFormat="1" ht="24.75" customHeight="1" x14ac:dyDescent="0.4">
      <c r="A14" s="305"/>
      <c r="B14" s="306"/>
      <c r="C14" s="307"/>
      <c r="D14" s="308"/>
      <c r="E14" s="308"/>
      <c r="F14" s="308"/>
      <c r="G14" s="308"/>
      <c r="H14" s="309"/>
      <c r="I14" s="307"/>
      <c r="J14" s="308"/>
      <c r="K14" s="308"/>
      <c r="L14" s="308"/>
      <c r="M14" s="308"/>
      <c r="N14" s="308"/>
      <c r="O14" s="308"/>
      <c r="P14" s="308"/>
      <c r="Q14" s="308"/>
      <c r="R14" s="308"/>
      <c r="S14" s="308"/>
      <c r="T14" s="310"/>
    </row>
    <row r="15" spans="1:20" s="298" customFormat="1" ht="24.75" customHeight="1" x14ac:dyDescent="0.4">
      <c r="A15" s="305"/>
      <c r="B15" s="306"/>
      <c r="C15" s="307"/>
      <c r="D15" s="308"/>
      <c r="E15" s="308"/>
      <c r="F15" s="308"/>
      <c r="G15" s="308"/>
      <c r="H15" s="309"/>
      <c r="I15" s="307"/>
      <c r="J15" s="308"/>
      <c r="K15" s="308"/>
      <c r="L15" s="308"/>
      <c r="M15" s="308"/>
      <c r="N15" s="308"/>
      <c r="O15" s="308"/>
      <c r="P15" s="308"/>
      <c r="Q15" s="308"/>
      <c r="R15" s="308"/>
      <c r="S15" s="308"/>
      <c r="T15" s="310"/>
    </row>
    <row r="16" spans="1:20" s="298" customFormat="1" ht="24.75" customHeight="1" x14ac:dyDescent="0.4">
      <c r="A16" s="305"/>
      <c r="B16" s="306"/>
      <c r="C16" s="307"/>
      <c r="D16" s="308"/>
      <c r="E16" s="308"/>
      <c r="F16" s="308"/>
      <c r="G16" s="308"/>
      <c r="H16" s="309"/>
      <c r="I16" s="307"/>
      <c r="J16" s="308"/>
      <c r="K16" s="308"/>
      <c r="L16" s="308"/>
      <c r="M16" s="308"/>
      <c r="N16" s="308"/>
      <c r="O16" s="308"/>
      <c r="P16" s="308"/>
      <c r="Q16" s="308"/>
      <c r="R16" s="308"/>
      <c r="S16" s="308"/>
      <c r="T16" s="310"/>
    </row>
    <row r="17" spans="1:20" s="298" customFormat="1" ht="24.75" customHeight="1" x14ac:dyDescent="0.4">
      <c r="A17" s="305"/>
      <c r="B17" s="306"/>
      <c r="C17" s="307"/>
      <c r="D17" s="308"/>
      <c r="E17" s="308"/>
      <c r="F17" s="308"/>
      <c r="G17" s="308"/>
      <c r="H17" s="309"/>
      <c r="I17" s="307"/>
      <c r="J17" s="308"/>
      <c r="K17" s="308"/>
      <c r="L17" s="308"/>
      <c r="M17" s="308"/>
      <c r="N17" s="308"/>
      <c r="O17" s="308"/>
      <c r="P17" s="308"/>
      <c r="Q17" s="308"/>
      <c r="R17" s="308"/>
      <c r="S17" s="308"/>
      <c r="T17" s="310"/>
    </row>
    <row r="18" spans="1:20" s="298" customFormat="1" ht="24.75" customHeight="1" thickBot="1" x14ac:dyDescent="0.45">
      <c r="A18" s="311"/>
      <c r="B18" s="312"/>
      <c r="C18" s="313"/>
      <c r="D18" s="314"/>
      <c r="E18" s="314"/>
      <c r="F18" s="314"/>
      <c r="G18" s="314"/>
      <c r="H18" s="315"/>
      <c r="I18" s="313"/>
      <c r="J18" s="314"/>
      <c r="K18" s="314"/>
      <c r="L18" s="314"/>
      <c r="M18" s="314"/>
      <c r="N18" s="314"/>
      <c r="O18" s="314"/>
      <c r="P18" s="314"/>
      <c r="Q18" s="314"/>
      <c r="R18" s="314"/>
      <c r="S18" s="314"/>
      <c r="T18" s="316"/>
    </row>
    <row r="19" spans="1:20" ht="16.5" customHeight="1" x14ac:dyDescent="0.4">
      <c r="A19" s="298"/>
      <c r="B19" s="298"/>
      <c r="C19" s="298"/>
      <c r="D19" s="298"/>
      <c r="E19" s="298"/>
      <c r="F19" s="298"/>
      <c r="G19" s="298"/>
      <c r="H19" s="298"/>
      <c r="I19" s="298"/>
      <c r="J19" s="298"/>
      <c r="K19" s="298"/>
      <c r="L19" s="298"/>
      <c r="M19" s="298"/>
      <c r="N19" s="298"/>
      <c r="O19" s="298"/>
      <c r="P19" s="298"/>
      <c r="Q19" s="298"/>
      <c r="R19" s="298"/>
      <c r="S19" s="298"/>
      <c r="T19" s="298"/>
    </row>
    <row r="21" spans="1:20" ht="12.75" customHeight="1" x14ac:dyDescent="0.4">
      <c r="A21" s="317" t="s">
        <v>126</v>
      </c>
      <c r="B21" s="317"/>
      <c r="C21" s="318" t="s">
        <v>158</v>
      </c>
      <c r="D21" s="318"/>
      <c r="E21" s="318"/>
      <c r="F21" s="318"/>
      <c r="G21" s="318"/>
      <c r="H21" s="318"/>
      <c r="I21" s="318"/>
      <c r="J21" s="318"/>
      <c r="K21" s="318"/>
      <c r="L21" s="318"/>
      <c r="M21" s="318"/>
      <c r="N21" s="318"/>
      <c r="O21" s="318"/>
      <c r="P21" s="318"/>
      <c r="Q21" s="318"/>
      <c r="R21" s="318"/>
      <c r="S21" s="318"/>
      <c r="T21" s="318"/>
    </row>
    <row r="22" spans="1:20" x14ac:dyDescent="0.4">
      <c r="C22" s="318"/>
      <c r="D22" s="318"/>
      <c r="E22" s="318"/>
      <c r="F22" s="318"/>
      <c r="G22" s="318"/>
      <c r="H22" s="318"/>
      <c r="I22" s="318"/>
      <c r="J22" s="318"/>
      <c r="K22" s="318"/>
      <c r="L22" s="318"/>
      <c r="M22" s="318"/>
      <c r="N22" s="318"/>
      <c r="O22" s="318"/>
      <c r="P22" s="318"/>
      <c r="Q22" s="318"/>
      <c r="R22" s="318"/>
      <c r="S22" s="318"/>
      <c r="T22" s="318"/>
    </row>
    <row r="23" spans="1:20" x14ac:dyDescent="0.4">
      <c r="C23" s="318"/>
      <c r="D23" s="318"/>
      <c r="E23" s="318"/>
      <c r="F23" s="318"/>
      <c r="G23" s="318"/>
      <c r="H23" s="318"/>
      <c r="I23" s="318"/>
      <c r="J23" s="318"/>
      <c r="K23" s="318"/>
      <c r="L23" s="318"/>
      <c r="M23" s="318"/>
      <c r="N23" s="318"/>
      <c r="O23" s="318"/>
      <c r="P23" s="318"/>
      <c r="Q23" s="318"/>
      <c r="R23" s="318"/>
      <c r="S23" s="318"/>
      <c r="T23" s="318"/>
    </row>
    <row r="24" spans="1:20" ht="47.25" customHeight="1" x14ac:dyDescent="0.4">
      <c r="C24" s="318"/>
      <c r="D24" s="318"/>
      <c r="E24" s="318"/>
      <c r="F24" s="318"/>
      <c r="G24" s="318"/>
      <c r="H24" s="318"/>
      <c r="I24" s="318"/>
      <c r="J24" s="318"/>
      <c r="K24" s="318"/>
      <c r="L24" s="318"/>
      <c r="M24" s="318"/>
      <c r="N24" s="318"/>
      <c r="O24" s="318"/>
      <c r="P24" s="318"/>
      <c r="Q24" s="318"/>
      <c r="R24" s="318"/>
      <c r="S24" s="318"/>
      <c r="T24" s="318"/>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3"/>
  <printOptions horizontalCentere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CAB4-DC50-485F-8556-25AF20B28A34}">
  <sheetPr>
    <pageSetUpPr fitToPage="1"/>
  </sheetPr>
  <dimension ref="B1:C16"/>
  <sheetViews>
    <sheetView zoomScaleNormal="100" zoomScaleSheetLayoutView="80" workbookViewId="0"/>
  </sheetViews>
  <sheetFormatPr defaultColWidth="7.875" defaultRowHeight="12" x14ac:dyDescent="0.4"/>
  <cols>
    <col min="1" max="1" width="0.75" style="296" customWidth="1"/>
    <col min="2" max="2" width="27.75" style="296" customWidth="1"/>
    <col min="3" max="3" width="63.75" style="296" customWidth="1"/>
    <col min="4" max="4" width="0.75" style="296" customWidth="1"/>
    <col min="5" max="16384" width="7.875" style="296"/>
  </cols>
  <sheetData>
    <row r="1" spans="2:3" ht="16.899999999999999" customHeight="1" x14ac:dyDescent="0.4">
      <c r="B1" s="319" t="s">
        <v>159</v>
      </c>
    </row>
    <row r="2" spans="2:3" ht="32.450000000000003" customHeight="1" thickBot="1" x14ac:dyDescent="0.45">
      <c r="B2" s="320" t="s">
        <v>160</v>
      </c>
      <c r="C2" s="320"/>
    </row>
    <row r="3" spans="2:3" s="210" customFormat="1" ht="25.15" customHeight="1" x14ac:dyDescent="0.4">
      <c r="B3" s="321" t="s">
        <v>161</v>
      </c>
      <c r="C3" s="322"/>
    </row>
    <row r="4" spans="2:3" s="210" customFormat="1" ht="22.9" customHeight="1" thickBot="1" x14ac:dyDescent="0.45">
      <c r="B4" s="323" t="s">
        <v>162</v>
      </c>
      <c r="C4" s="324"/>
    </row>
    <row r="5" spans="2:3" s="210" customFormat="1" ht="22.9" customHeight="1" thickBot="1" x14ac:dyDescent="0.45">
      <c r="B5" s="325"/>
      <c r="C5" s="326"/>
    </row>
    <row r="6" spans="2:3" s="210" customFormat="1" ht="33.75" customHeight="1" x14ac:dyDescent="0.4">
      <c r="B6" s="327" t="s">
        <v>163</v>
      </c>
      <c r="C6" s="328"/>
    </row>
    <row r="7" spans="2:3" s="210" customFormat="1" ht="24.95" customHeight="1" x14ac:dyDescent="0.4">
      <c r="B7" s="329" t="s">
        <v>164</v>
      </c>
      <c r="C7" s="330"/>
    </row>
    <row r="8" spans="2:3" s="210" customFormat="1" ht="99.95" customHeight="1" x14ac:dyDescent="0.4">
      <c r="B8" s="331"/>
      <c r="C8" s="332"/>
    </row>
    <row r="9" spans="2:3" s="210" customFormat="1" ht="24.95" customHeight="1" x14ac:dyDescent="0.4">
      <c r="B9" s="333" t="s">
        <v>165</v>
      </c>
      <c r="C9" s="334"/>
    </row>
    <row r="10" spans="2:3" ht="99.95" customHeight="1" x14ac:dyDescent="0.4">
      <c r="B10" s="331"/>
      <c r="C10" s="332"/>
    </row>
    <row r="11" spans="2:3" ht="24.95" customHeight="1" x14ac:dyDescent="0.4">
      <c r="B11" s="333" t="s">
        <v>166</v>
      </c>
      <c r="C11" s="334"/>
    </row>
    <row r="12" spans="2:3" ht="99.95" customHeight="1" x14ac:dyDescent="0.4">
      <c r="B12" s="331"/>
      <c r="C12" s="332"/>
    </row>
    <row r="13" spans="2:3" ht="24.95" customHeight="1" x14ac:dyDescent="0.4">
      <c r="B13" s="333" t="s">
        <v>167</v>
      </c>
      <c r="C13" s="334"/>
    </row>
    <row r="14" spans="2:3" ht="99.95" customHeight="1" thickBot="1" x14ac:dyDescent="0.45">
      <c r="B14" s="335"/>
      <c r="C14" s="336"/>
    </row>
    <row r="15" spans="2:3" ht="13.5" x14ac:dyDescent="0.4">
      <c r="B15" s="337"/>
      <c r="C15" s="337"/>
    </row>
    <row r="16" spans="2:3" ht="12.75" x14ac:dyDescent="0.4">
      <c r="B16" s="319" t="s">
        <v>168</v>
      </c>
    </row>
  </sheetData>
  <mergeCells count="10">
    <mergeCell ref="B11:C11"/>
    <mergeCell ref="B12:C12"/>
    <mergeCell ref="B13:C13"/>
    <mergeCell ref="B14:C14"/>
    <mergeCell ref="B2:C2"/>
    <mergeCell ref="B6:C6"/>
    <mergeCell ref="B7:C7"/>
    <mergeCell ref="B8:C8"/>
    <mergeCell ref="B9:C9"/>
    <mergeCell ref="B10:C10"/>
  </mergeCells>
  <phoneticPr fontId="3"/>
  <printOptions horizontalCentere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1BFE6-1EBF-4DB3-B773-56BD60F7216B}">
  <sheetPr>
    <pageSetUpPr fitToPage="1"/>
  </sheetPr>
  <dimension ref="A1:L24"/>
  <sheetViews>
    <sheetView zoomScale="130" zoomScaleNormal="130" zoomScaleSheetLayoutView="130" workbookViewId="0">
      <selection sqref="A1:L1"/>
    </sheetView>
  </sheetViews>
  <sheetFormatPr defaultColWidth="7.875" defaultRowHeight="12.75" x14ac:dyDescent="0.4"/>
  <cols>
    <col min="1" max="1" width="5.75" style="339" customWidth="1"/>
    <col min="2" max="3" width="13.25" style="339" customWidth="1"/>
    <col min="4" max="5" width="11.5" style="339" customWidth="1"/>
    <col min="6" max="6" width="16" style="339" customWidth="1"/>
    <col min="7" max="12" width="4.75" style="339" customWidth="1"/>
    <col min="13" max="16384" width="7.875" style="339"/>
  </cols>
  <sheetData>
    <row r="1" spans="1:12" x14ac:dyDescent="0.4">
      <c r="A1" s="338" t="s">
        <v>169</v>
      </c>
      <c r="B1" s="338"/>
      <c r="C1" s="338"/>
      <c r="D1" s="338"/>
      <c r="E1" s="338"/>
      <c r="F1" s="338"/>
      <c r="G1" s="338"/>
      <c r="H1" s="338"/>
      <c r="I1" s="338"/>
      <c r="J1" s="338"/>
      <c r="K1" s="338"/>
      <c r="L1" s="338"/>
    </row>
    <row r="3" spans="1:12" ht="16.899999999999999" customHeight="1" x14ac:dyDescent="0.4">
      <c r="A3" s="320" t="s">
        <v>170</v>
      </c>
      <c r="B3" s="320"/>
      <c r="C3" s="320"/>
      <c r="D3" s="320"/>
      <c r="E3" s="320"/>
      <c r="F3" s="320"/>
      <c r="G3" s="320"/>
      <c r="H3" s="320"/>
      <c r="I3" s="320"/>
      <c r="J3" s="320"/>
      <c r="K3" s="320"/>
      <c r="L3" s="320"/>
    </row>
    <row r="4" spans="1:12" ht="16.899999999999999" customHeight="1" x14ac:dyDescent="0.4">
      <c r="A4" s="340"/>
      <c r="B4" s="340"/>
      <c r="C4" s="340"/>
      <c r="D4" s="340"/>
      <c r="E4" s="340"/>
      <c r="F4" s="340"/>
      <c r="G4" s="340"/>
      <c r="H4" s="340"/>
      <c r="I4" s="340"/>
      <c r="J4" s="340"/>
      <c r="K4" s="340"/>
      <c r="L4" s="340"/>
    </row>
    <row r="5" spans="1:12" ht="24" customHeight="1" x14ac:dyDescent="0.4">
      <c r="A5" s="341"/>
      <c r="B5" s="341"/>
      <c r="C5" s="341"/>
      <c r="D5" s="341"/>
      <c r="E5" s="341"/>
      <c r="F5" s="341"/>
      <c r="G5" s="342"/>
      <c r="H5" s="343" t="s">
        <v>116</v>
      </c>
      <c r="I5" s="343"/>
      <c r="J5" s="343" t="s">
        <v>171</v>
      </c>
      <c r="K5" s="343"/>
      <c r="L5" s="343" t="s">
        <v>118</v>
      </c>
    </row>
    <row r="6" spans="1:12" ht="16.899999999999999" customHeight="1" x14ac:dyDescent="0.4">
      <c r="A6" s="344" t="s">
        <v>172</v>
      </c>
      <c r="B6" s="344"/>
      <c r="C6" s="341" t="s">
        <v>173</v>
      </c>
      <c r="D6" s="341"/>
      <c r="E6" s="341"/>
      <c r="F6" s="341"/>
      <c r="G6" s="341"/>
      <c r="H6" s="341"/>
      <c r="I6" s="341"/>
      <c r="J6" s="341"/>
      <c r="K6" s="341"/>
      <c r="L6" s="341"/>
    </row>
    <row r="7" spans="1:12" ht="16.899999999999999" customHeight="1" x14ac:dyDescent="0.4">
      <c r="A7" s="345"/>
      <c r="B7" s="345"/>
      <c r="C7" s="345"/>
      <c r="D7" s="345"/>
      <c r="E7" s="345"/>
      <c r="F7" s="345"/>
      <c r="G7" s="345"/>
      <c r="H7" s="345"/>
      <c r="I7" s="345"/>
      <c r="J7" s="345"/>
      <c r="K7" s="345"/>
      <c r="L7" s="345"/>
    </row>
    <row r="8" spans="1:12" s="349" customFormat="1" ht="21" customHeight="1" x14ac:dyDescent="0.15">
      <c r="A8" s="346" t="s">
        <v>174</v>
      </c>
      <c r="B8" s="346"/>
      <c r="C8" s="346"/>
      <c r="D8" s="347" t="s">
        <v>175</v>
      </c>
      <c r="E8" s="348"/>
      <c r="F8" s="348"/>
      <c r="G8" s="348"/>
      <c r="H8" s="348"/>
      <c r="I8" s="348"/>
      <c r="J8" s="348"/>
      <c r="K8" s="348"/>
      <c r="L8" s="348"/>
    </row>
    <row r="9" spans="1:12" ht="21" customHeight="1" x14ac:dyDescent="0.15">
      <c r="A9" s="350"/>
      <c r="B9" s="350"/>
      <c r="C9" s="350"/>
      <c r="D9" s="351"/>
      <c r="E9" s="352"/>
      <c r="F9" s="352"/>
      <c r="G9" s="352"/>
      <c r="H9" s="352"/>
      <c r="I9" s="352"/>
      <c r="J9" s="352"/>
      <c r="K9" s="352"/>
      <c r="L9" s="352"/>
    </row>
    <row r="10" spans="1:12" ht="21" customHeight="1" x14ac:dyDescent="0.15">
      <c r="A10" s="350"/>
      <c r="B10" s="350"/>
      <c r="C10" s="350"/>
      <c r="D10" s="353" t="s">
        <v>176</v>
      </c>
      <c r="E10" s="353"/>
      <c r="F10" s="354"/>
      <c r="G10" s="354"/>
      <c r="H10" s="354"/>
      <c r="I10" s="354"/>
      <c r="J10" s="354"/>
      <c r="K10" s="354"/>
      <c r="L10" s="354"/>
    </row>
    <row r="11" spans="1:12" ht="21" customHeight="1" x14ac:dyDescent="0.15">
      <c r="D11" s="355"/>
      <c r="E11" s="355"/>
      <c r="F11" s="356"/>
      <c r="G11" s="356"/>
      <c r="H11" s="356"/>
      <c r="I11" s="356"/>
      <c r="J11" s="356"/>
      <c r="K11" s="356"/>
      <c r="L11" s="356"/>
    </row>
    <row r="12" spans="1:12" ht="27.75" customHeight="1" x14ac:dyDescent="0.4">
      <c r="A12" s="357"/>
      <c r="B12" s="357"/>
      <c r="C12" s="357"/>
      <c r="D12" s="357"/>
      <c r="E12" s="357"/>
      <c r="F12" s="357"/>
      <c r="G12" s="357"/>
      <c r="H12" s="357"/>
      <c r="I12" s="357"/>
      <c r="J12" s="357"/>
      <c r="K12" s="357"/>
      <c r="L12" s="357"/>
    </row>
    <row r="13" spans="1:12" ht="27.75" customHeight="1" x14ac:dyDescent="0.4">
      <c r="A13" s="358"/>
      <c r="B13" s="358"/>
      <c r="C13" s="358"/>
      <c r="D13" s="358"/>
      <c r="E13" s="358"/>
      <c r="F13" s="358"/>
      <c r="G13" s="358"/>
      <c r="H13" s="358"/>
      <c r="I13" s="358"/>
      <c r="J13" s="358"/>
      <c r="K13" s="358"/>
      <c r="L13" s="358"/>
    </row>
    <row r="14" spans="1:12" s="210" customFormat="1" ht="16.899999999999999" customHeight="1" x14ac:dyDescent="0.4">
      <c r="A14" s="359" t="s">
        <v>177</v>
      </c>
      <c r="B14" s="360"/>
      <c r="C14" s="360"/>
      <c r="D14" s="360"/>
      <c r="E14" s="360"/>
      <c r="F14" s="360"/>
      <c r="G14" s="360"/>
      <c r="H14" s="360"/>
      <c r="I14" s="360"/>
      <c r="J14" s="360"/>
      <c r="K14" s="360"/>
      <c r="L14" s="360"/>
    </row>
    <row r="20" spans="1:8" ht="19.5" customHeight="1" x14ac:dyDescent="0.4">
      <c r="A20" s="361"/>
      <c r="B20" s="362" t="s">
        <v>178</v>
      </c>
      <c r="C20" s="363"/>
      <c r="D20" s="363"/>
      <c r="E20" s="363"/>
      <c r="F20" s="363"/>
      <c r="G20" s="363"/>
      <c r="H20" s="364"/>
    </row>
    <row r="21" spans="1:8" ht="19.5" customHeight="1" x14ac:dyDescent="0.4">
      <c r="A21" s="361"/>
      <c r="B21" s="362" t="s">
        <v>179</v>
      </c>
      <c r="C21" s="363"/>
      <c r="D21" s="363"/>
      <c r="E21" s="363"/>
      <c r="F21" s="363"/>
      <c r="G21" s="363"/>
      <c r="H21" s="364"/>
    </row>
    <row r="22" spans="1:8" ht="19.5" customHeight="1" x14ac:dyDescent="0.4">
      <c r="A22" s="361"/>
      <c r="B22" s="362" t="s">
        <v>180</v>
      </c>
      <c r="C22" s="363"/>
      <c r="D22" s="363"/>
      <c r="E22" s="363"/>
      <c r="F22" s="363"/>
      <c r="G22" s="363"/>
      <c r="H22" s="364"/>
    </row>
    <row r="23" spans="1:8" ht="19.5" customHeight="1" x14ac:dyDescent="0.4">
      <c r="A23" s="361"/>
      <c r="B23" s="362" t="s">
        <v>181</v>
      </c>
      <c r="C23" s="363"/>
      <c r="D23" s="363"/>
      <c r="E23" s="363"/>
      <c r="F23" s="363"/>
      <c r="G23" s="363"/>
      <c r="H23" s="364"/>
    </row>
    <row r="24" spans="1:8" x14ac:dyDescent="0.4">
      <c r="A24" s="339" t="s">
        <v>182</v>
      </c>
    </row>
  </sheetData>
  <mergeCells count="13">
    <mergeCell ref="A12:L12"/>
    <mergeCell ref="B20:H20"/>
    <mergeCell ref="B21:H21"/>
    <mergeCell ref="B22:H22"/>
    <mergeCell ref="B23:H23"/>
    <mergeCell ref="A1:L1"/>
    <mergeCell ref="A3:L3"/>
    <mergeCell ref="A6:B6"/>
    <mergeCell ref="A8:C8"/>
    <mergeCell ref="E8:L9"/>
    <mergeCell ref="D10:E10"/>
    <mergeCell ref="F10:L11"/>
    <mergeCell ref="D11:E11"/>
  </mergeCells>
  <phoneticPr fontId="3"/>
  <printOptions horizontalCentered="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0E40-537C-442C-9095-684F5D59B3BC}">
  <dimension ref="B1:C22"/>
  <sheetViews>
    <sheetView showGridLines="0" topLeftCell="B1" zoomScale="130" zoomScaleNormal="130" workbookViewId="0"/>
  </sheetViews>
  <sheetFormatPr defaultColWidth="8.375" defaultRowHeight="13.5" x14ac:dyDescent="0.15"/>
  <cols>
    <col min="1" max="1" width="0.875" style="365" customWidth="1"/>
    <col min="2" max="2" width="7" style="365" customWidth="1"/>
    <col min="3" max="3" width="99.75" style="366" customWidth="1"/>
    <col min="4" max="4" width="0.875" style="365" customWidth="1"/>
    <col min="5" max="10" width="8.375" style="365"/>
    <col min="11" max="11" width="7.75" style="365" customWidth="1"/>
    <col min="12" max="16384" width="8.375" style="365"/>
  </cols>
  <sheetData>
    <row r="1" spans="2:3" x14ac:dyDescent="0.15">
      <c r="B1" s="365" t="s">
        <v>183</v>
      </c>
      <c r="C1" s="365"/>
    </row>
    <row r="2" spans="2:3" x14ac:dyDescent="0.15">
      <c r="C2" s="365" t="s">
        <v>184</v>
      </c>
    </row>
    <row r="3" spans="2:3" ht="6" customHeight="1" x14ac:dyDescent="0.15"/>
    <row r="4" spans="2:3" x14ac:dyDescent="0.15">
      <c r="B4" s="367" t="s">
        <v>185</v>
      </c>
      <c r="C4" s="368" t="s">
        <v>186</v>
      </c>
    </row>
    <row r="5" spans="2:3" ht="21" x14ac:dyDescent="0.15">
      <c r="B5" s="369" t="s">
        <v>187</v>
      </c>
      <c r="C5" s="370" t="s">
        <v>188</v>
      </c>
    </row>
    <row r="6" spans="2:3" ht="21" x14ac:dyDescent="0.15">
      <c r="B6" s="369" t="s">
        <v>189</v>
      </c>
      <c r="C6" s="370" t="s">
        <v>190</v>
      </c>
    </row>
    <row r="7" spans="2:3" x14ac:dyDescent="0.15">
      <c r="B7" s="369" t="s">
        <v>191</v>
      </c>
      <c r="C7" s="370" t="s">
        <v>192</v>
      </c>
    </row>
    <row r="8" spans="2:3" x14ac:dyDescent="0.15">
      <c r="B8" s="369" t="s">
        <v>193</v>
      </c>
      <c r="C8" s="370" t="s">
        <v>194</v>
      </c>
    </row>
    <row r="9" spans="2:3" ht="21" x14ac:dyDescent="0.15">
      <c r="B9" s="369" t="s">
        <v>195</v>
      </c>
      <c r="C9" s="370" t="s">
        <v>196</v>
      </c>
    </row>
    <row r="10" spans="2:3" x14ac:dyDescent="0.15">
      <c r="B10" s="369" t="s">
        <v>197</v>
      </c>
      <c r="C10" s="370" t="s">
        <v>198</v>
      </c>
    </row>
    <row r="11" spans="2:3" ht="21" x14ac:dyDescent="0.15">
      <c r="B11" s="369" t="s">
        <v>199</v>
      </c>
      <c r="C11" s="370" t="s">
        <v>200</v>
      </c>
    </row>
    <row r="12" spans="2:3" ht="94.5" x14ac:dyDescent="0.15">
      <c r="B12" s="369" t="s">
        <v>201</v>
      </c>
      <c r="C12" s="370" t="s">
        <v>202</v>
      </c>
    </row>
    <row r="13" spans="2:3" ht="94.5" x14ac:dyDescent="0.15">
      <c r="B13" s="369" t="s">
        <v>203</v>
      </c>
      <c r="C13" s="370" t="s">
        <v>204</v>
      </c>
    </row>
    <row r="14" spans="2:3" ht="52.5" x14ac:dyDescent="0.15">
      <c r="B14" s="369" t="s">
        <v>205</v>
      </c>
      <c r="C14" s="370" t="s">
        <v>206</v>
      </c>
    </row>
    <row r="15" spans="2:3" ht="42" x14ac:dyDescent="0.15">
      <c r="B15" s="369" t="s">
        <v>207</v>
      </c>
      <c r="C15" s="370" t="s">
        <v>208</v>
      </c>
    </row>
    <row r="16" spans="2:3" ht="52.5" x14ac:dyDescent="0.15">
      <c r="B16" s="369" t="s">
        <v>209</v>
      </c>
      <c r="C16" s="370" t="s">
        <v>210</v>
      </c>
    </row>
    <row r="17" spans="2:3" x14ac:dyDescent="0.15">
      <c r="B17" s="369" t="s">
        <v>211</v>
      </c>
      <c r="C17" s="370" t="s">
        <v>212</v>
      </c>
    </row>
    <row r="18" spans="2:3" ht="21" x14ac:dyDescent="0.15">
      <c r="B18" s="369" t="s">
        <v>213</v>
      </c>
      <c r="C18" s="370" t="s">
        <v>214</v>
      </c>
    </row>
    <row r="19" spans="2:3" ht="21" x14ac:dyDescent="0.15">
      <c r="B19" s="369" t="s">
        <v>215</v>
      </c>
      <c r="C19" s="370" t="s">
        <v>216</v>
      </c>
    </row>
    <row r="20" spans="2:3" ht="21" x14ac:dyDescent="0.15">
      <c r="B20" s="369" t="s">
        <v>217</v>
      </c>
      <c r="C20" s="370" t="s">
        <v>218</v>
      </c>
    </row>
    <row r="21" spans="2:3" ht="21" x14ac:dyDescent="0.15">
      <c r="B21" s="371" t="s">
        <v>219</v>
      </c>
      <c r="C21" s="372" t="s">
        <v>220</v>
      </c>
    </row>
    <row r="22" spans="2:3" x14ac:dyDescent="0.15">
      <c r="B22" s="373"/>
    </row>
  </sheetData>
  <phoneticPr fontId="3"/>
  <printOptions horizontalCentered="1"/>
  <pageMargins left="0.23622047244094491" right="0.23622047244094491"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F7724-085C-4354-B13F-33AB7217B048}">
  <dimension ref="B1:C19"/>
  <sheetViews>
    <sheetView showGridLines="0" zoomScale="130" zoomScaleNormal="130" workbookViewId="0"/>
  </sheetViews>
  <sheetFormatPr defaultColWidth="8.375" defaultRowHeight="13.5" x14ac:dyDescent="0.15"/>
  <cols>
    <col min="1" max="1" width="0.875" style="365" customWidth="1"/>
    <col min="2" max="2" width="7" style="365" customWidth="1"/>
    <col min="3" max="3" width="99.75" style="366" customWidth="1"/>
    <col min="4" max="4" width="0.875" style="365" customWidth="1"/>
    <col min="5" max="10" width="8.375" style="365"/>
    <col min="11" max="11" width="7.75" style="365" customWidth="1"/>
    <col min="12" max="16384" width="8.375" style="365"/>
  </cols>
  <sheetData>
    <row r="1" spans="2:3" x14ac:dyDescent="0.15">
      <c r="B1" s="365" t="s">
        <v>221</v>
      </c>
      <c r="C1" s="365"/>
    </row>
    <row r="2" spans="2:3" x14ac:dyDescent="0.15">
      <c r="C2" s="365" t="s">
        <v>222</v>
      </c>
    </row>
    <row r="3" spans="2:3" ht="6" customHeight="1" x14ac:dyDescent="0.15"/>
    <row r="4" spans="2:3" x14ac:dyDescent="0.15">
      <c r="B4" s="367" t="s">
        <v>185</v>
      </c>
      <c r="C4" s="368" t="s">
        <v>186</v>
      </c>
    </row>
    <row r="5" spans="2:3" x14ac:dyDescent="0.15">
      <c r="B5" s="369" t="s">
        <v>187</v>
      </c>
      <c r="C5" s="370" t="s">
        <v>223</v>
      </c>
    </row>
    <row r="6" spans="2:3" x14ac:dyDescent="0.15">
      <c r="B6" s="369" t="s">
        <v>189</v>
      </c>
      <c r="C6" s="370" t="s">
        <v>224</v>
      </c>
    </row>
    <row r="7" spans="2:3" x14ac:dyDescent="0.15">
      <c r="B7" s="369" t="s">
        <v>225</v>
      </c>
      <c r="C7" s="370" t="s">
        <v>194</v>
      </c>
    </row>
    <row r="8" spans="2:3" ht="21" x14ac:dyDescent="0.15">
      <c r="B8" s="369" t="s">
        <v>191</v>
      </c>
      <c r="C8" s="370" t="s">
        <v>196</v>
      </c>
    </row>
    <row r="9" spans="2:3" x14ac:dyDescent="0.15">
      <c r="B9" s="369" t="s">
        <v>193</v>
      </c>
      <c r="C9" s="370" t="s">
        <v>198</v>
      </c>
    </row>
    <row r="10" spans="2:3" ht="21" x14ac:dyDescent="0.15">
      <c r="B10" s="369" t="s">
        <v>226</v>
      </c>
      <c r="C10" s="370" t="s">
        <v>200</v>
      </c>
    </row>
    <row r="11" spans="2:3" ht="73.5" x14ac:dyDescent="0.15">
      <c r="B11" s="369" t="s">
        <v>195</v>
      </c>
      <c r="C11" s="370" t="s">
        <v>227</v>
      </c>
    </row>
    <row r="12" spans="2:3" ht="42" x14ac:dyDescent="0.15">
      <c r="B12" s="369" t="s">
        <v>197</v>
      </c>
      <c r="C12" s="370" t="s">
        <v>228</v>
      </c>
    </row>
    <row r="13" spans="2:3" ht="31.5" x14ac:dyDescent="0.15">
      <c r="B13" s="369" t="s">
        <v>201</v>
      </c>
      <c r="C13" s="370" t="s">
        <v>229</v>
      </c>
    </row>
    <row r="14" spans="2:3" ht="42" x14ac:dyDescent="0.15">
      <c r="B14" s="369" t="s">
        <v>203</v>
      </c>
      <c r="C14" s="370" t="s">
        <v>230</v>
      </c>
    </row>
    <row r="15" spans="2:3" ht="31.5" x14ac:dyDescent="0.15">
      <c r="B15" s="369" t="s">
        <v>205</v>
      </c>
      <c r="C15" s="370" t="s">
        <v>231</v>
      </c>
    </row>
    <row r="16" spans="2:3" x14ac:dyDescent="0.15">
      <c r="B16" s="369" t="s">
        <v>207</v>
      </c>
      <c r="C16" s="370" t="s">
        <v>212</v>
      </c>
    </row>
    <row r="17" spans="2:3" x14ac:dyDescent="0.15">
      <c r="B17" s="369" t="s">
        <v>211</v>
      </c>
      <c r="C17" s="370" t="s">
        <v>232</v>
      </c>
    </row>
    <row r="18" spans="2:3" x14ac:dyDescent="0.15">
      <c r="B18" s="371" t="s">
        <v>213</v>
      </c>
      <c r="C18" s="372" t="s">
        <v>233</v>
      </c>
    </row>
    <row r="19" spans="2:3" x14ac:dyDescent="0.15">
      <c r="B19" s="373"/>
    </row>
  </sheetData>
  <phoneticPr fontId="3"/>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居宅介護支援</vt:lpstr>
      <vt:lpstr>記入方法 (10)</vt:lpstr>
      <vt:lpstr>標準様式２</vt:lpstr>
      <vt:lpstr>標準様式３</vt:lpstr>
      <vt:lpstr>標準様式４</vt:lpstr>
      <vt:lpstr>標準様式５</vt:lpstr>
      <vt:lpstr>標準様式６</vt:lpstr>
      <vt:lpstr>別紙① </vt:lpstr>
      <vt:lpstr>別紙②</vt:lpstr>
      <vt:lpstr>別紙③</vt:lpstr>
      <vt:lpstr>別紙④</vt:lpstr>
      <vt:lpstr>'記入方法 (10)'!Print_Area</vt:lpstr>
      <vt:lpstr>居宅介護支援!Print_Area</vt:lpstr>
      <vt:lpstr>標準様式２!Print_Area</vt:lpstr>
      <vt:lpstr>標準様式５!Print_Area</vt:lpstr>
      <vt:lpstr>標準様式６!Print_Area</vt:lpstr>
      <vt:lpstr>'別紙① '!Print_Area</vt:lpstr>
      <vt:lpstr>別紙②!Print_Area</vt:lpstr>
      <vt:lpstr>別紙③!Print_Area</vt:lpstr>
      <vt:lpstr>別紙④!Print_Area</vt:lpstr>
      <vt:lpstr>居宅介護支援!Print_Titles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與那嶺　佑斗</dc:creator>
  <cp:lastModifiedBy>與那嶺　佑斗</cp:lastModifiedBy>
  <dcterms:created xsi:type="dcterms:W3CDTF">2024-04-16T04:25:59Z</dcterms:created>
  <dcterms:modified xsi:type="dcterms:W3CDTF">2024-04-16T04:27:28Z</dcterms:modified>
</cp:coreProperties>
</file>