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C:\Users\s23647\Desktop\指定ホームページ加工\居宅介護支援\HP添付ファイル\指定（更新）申請書\介護予防支援\"/>
    </mc:Choice>
  </mc:AlternateContent>
  <xr:revisionPtr revIDLastSave="0" documentId="13_ncr:1_{F9C3C54D-4344-46FA-A517-AE3A831E9FE0}" xr6:coauthVersionLast="36" xr6:coauthVersionMax="36" xr10:uidLastSave="{00000000-0000-0000-0000-000000000000}"/>
  <bookViews>
    <workbookView xWindow="0" yWindow="0" windowWidth="28800" windowHeight="11760" xr2:uid="{D81EA1CD-A653-4E72-BCBF-D23CA0EA492C}"/>
  </bookViews>
  <sheets>
    <sheet name="標準様式１" sheetId="1" r:id="rId1"/>
    <sheet name="標準様式１　記入方法 (10)" sheetId="2" r:id="rId2"/>
    <sheet name="標準様式３" sheetId="4" r:id="rId3"/>
    <sheet name="標準様式５" sheetId="6" r:id="rId4"/>
    <sheet name="標準様式６" sheetId="7" r:id="rId5"/>
    <sheet name="標準様式６　別紙④" sheetId="11" r:id="rId6"/>
    <sheet name="標準様式７" sheetId="13" r:id="rId7"/>
  </sheets>
  <definedNames>
    <definedName name="【記載例】シフト記号">#REF!</definedName>
    <definedName name="【記載例】シフト記号表">#REF!</definedName>
    <definedName name="_xlnm.Print_Area" localSheetId="0">標準様式１!$A$1:$BD$51</definedName>
    <definedName name="_xlnm.Print_Area" localSheetId="1">'標準様式１　記入方法 (10)'!$A$1:$O$77</definedName>
    <definedName name="_xlnm.Print_Area" localSheetId="3">標準様式５!$A$1:$D$18</definedName>
    <definedName name="_xlnm.Print_Area" localSheetId="4">標準様式６!$A$1:$L$24</definedName>
    <definedName name="_xlnm.Print_Area" localSheetId="5">'標準様式６　別紙④'!$A$1:$D$19</definedName>
    <definedName name="_xlnm.Print_Titles" localSheetId="0">標準様式１!$1:$13</definedName>
    <definedName name="オペレーター">#REF!</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1" l="1"/>
  <c r="M45" i="1"/>
  <c r="H50" i="1" s="1"/>
  <c r="H45" i="1"/>
  <c r="C45" i="1"/>
  <c r="H44" i="1"/>
  <c r="C44" i="1"/>
  <c r="P40" i="1"/>
  <c r="L40" i="1"/>
  <c r="J40" i="1"/>
  <c r="G39" i="1"/>
  <c r="E39" i="1"/>
  <c r="G38" i="1"/>
  <c r="E38" i="1"/>
  <c r="G37" i="1"/>
  <c r="E37" i="1"/>
  <c r="G36" i="1"/>
  <c r="G40" i="1" s="1"/>
  <c r="E36" i="1"/>
  <c r="E40" i="1" s="1"/>
  <c r="AU31" i="1"/>
  <c r="AW31" i="1" s="1"/>
  <c r="AU30" i="1"/>
  <c r="AW30" i="1" s="1"/>
  <c r="AW29" i="1"/>
  <c r="AU29" i="1"/>
  <c r="AU28" i="1"/>
  <c r="AW28" i="1" s="1"/>
  <c r="AU27" i="1"/>
  <c r="AW27" i="1" s="1"/>
  <c r="AU26" i="1"/>
  <c r="AW26" i="1" s="1"/>
  <c r="AW25" i="1"/>
  <c r="AU25" i="1"/>
  <c r="AU24" i="1"/>
  <c r="AW24" i="1" s="1"/>
  <c r="AU23" i="1"/>
  <c r="AW23" i="1" s="1"/>
  <c r="AU22" i="1"/>
  <c r="AW22" i="1" s="1"/>
  <c r="AW21" i="1"/>
  <c r="AU21" i="1"/>
  <c r="AU20" i="1"/>
  <c r="AW20" i="1" s="1"/>
  <c r="AU19" i="1"/>
  <c r="AW19" i="1" s="1"/>
  <c r="AU18" i="1"/>
  <c r="AW18" i="1" s="1"/>
  <c r="AW17" i="1"/>
  <c r="AU17" i="1"/>
  <c r="AU16" i="1"/>
  <c r="AW16" i="1" s="1"/>
  <c r="AU15" i="1"/>
  <c r="AW15" i="1" s="1"/>
  <c r="B15" i="1"/>
  <c r="B16" i="1" s="1"/>
  <c r="B17" i="1" s="1"/>
  <c r="B18" i="1" s="1"/>
  <c r="B19" i="1" s="1"/>
  <c r="B20" i="1" s="1"/>
  <c r="B21" i="1" s="1"/>
  <c r="B22" i="1" s="1"/>
  <c r="B23" i="1" s="1"/>
  <c r="B24" i="1" s="1"/>
  <c r="B25" i="1" s="1"/>
  <c r="B26" i="1" s="1"/>
  <c r="B27" i="1" s="1"/>
  <c r="B28" i="1" s="1"/>
  <c r="B29" i="1" s="1"/>
  <c r="B30" i="1" s="1"/>
  <c r="B31" i="1" s="1"/>
  <c r="AU14" i="1"/>
  <c r="AW14" i="1" s="1"/>
  <c r="AS13" i="1"/>
  <c r="AS12" i="1"/>
  <c r="AR12" i="1"/>
  <c r="AR13" i="1" s="1"/>
  <c r="AJ12" i="1"/>
  <c r="AJ13" i="1" s="1"/>
  <c r="AB12" i="1"/>
  <c r="AB13" i="1" s="1"/>
  <c r="T12" i="1"/>
  <c r="T13" i="1" s="1"/>
  <c r="AT11" i="1"/>
  <c r="AT12" i="1" s="1"/>
  <c r="AT13" i="1" s="1"/>
  <c r="AS11" i="1"/>
  <c r="AR11" i="1"/>
  <c r="AQ11" i="1"/>
  <c r="AI11" i="1"/>
  <c r="AA11" i="1"/>
  <c r="S11" i="1"/>
  <c r="AU9" i="1"/>
  <c r="X2" i="1"/>
  <c r="AM12" i="1" s="1"/>
  <c r="AM13" i="1" s="1"/>
  <c r="M50" i="1" l="1"/>
  <c r="T11" i="1"/>
  <c r="AJ11" i="1"/>
  <c r="U12" i="1"/>
  <c r="U13" i="1" s="1"/>
  <c r="AK12" i="1"/>
  <c r="AK13" i="1" s="1"/>
  <c r="W11" i="1"/>
  <c r="AM11" i="1"/>
  <c r="X12" i="1"/>
  <c r="X13" i="1" s="1"/>
  <c r="AN12" i="1"/>
  <c r="AN13" i="1" s="1"/>
  <c r="P11" i="1"/>
  <c r="X11" i="1"/>
  <c r="AF11" i="1"/>
  <c r="AN11" i="1"/>
  <c r="Q12" i="1"/>
  <c r="Q13" i="1" s="1"/>
  <c r="Y12" i="1"/>
  <c r="Y13" i="1" s="1"/>
  <c r="AG12" i="1"/>
  <c r="AG13" i="1" s="1"/>
  <c r="AO12" i="1"/>
  <c r="AO13" i="1" s="1"/>
  <c r="AC12" i="1"/>
  <c r="AC13" i="1" s="1"/>
  <c r="AE11" i="1"/>
  <c r="P12" i="1"/>
  <c r="P13" i="1" s="1"/>
  <c r="AF12" i="1"/>
  <c r="AF13" i="1" s="1"/>
  <c r="Q11" i="1"/>
  <c r="Y11" i="1"/>
  <c r="AG11" i="1"/>
  <c r="AO11" i="1"/>
  <c r="R12" i="1"/>
  <c r="R13" i="1" s="1"/>
  <c r="Z12" i="1"/>
  <c r="Z13" i="1" s="1"/>
  <c r="AH12" i="1"/>
  <c r="AH13" i="1" s="1"/>
  <c r="AP12" i="1"/>
  <c r="AP13" i="1" s="1"/>
  <c r="R11" i="1"/>
  <c r="Z11" i="1"/>
  <c r="AH11" i="1"/>
  <c r="AP11" i="1"/>
  <c r="S12" i="1"/>
  <c r="S13" i="1" s="1"/>
  <c r="AA12" i="1"/>
  <c r="AA13" i="1" s="1"/>
  <c r="AI12" i="1"/>
  <c r="AI13" i="1" s="1"/>
  <c r="AQ12" i="1"/>
  <c r="AQ13" i="1" s="1"/>
  <c r="U11" i="1"/>
  <c r="AC11" i="1"/>
  <c r="AK11" i="1"/>
  <c r="V12" i="1"/>
  <c r="V13" i="1" s="1"/>
  <c r="AD12" i="1"/>
  <c r="AD13" i="1" s="1"/>
  <c r="AL12" i="1"/>
  <c r="AL13" i="1" s="1"/>
  <c r="AB11" i="1"/>
  <c r="AZ7" i="1"/>
  <c r="V11" i="1"/>
  <c r="AD11" i="1"/>
  <c r="AL11" i="1"/>
  <c r="W12" i="1"/>
  <c r="W13" i="1" s="1"/>
  <c r="AE12" i="1"/>
  <c r="AE13" i="1" s="1"/>
</calcChain>
</file>

<file path=xl/sharedStrings.xml><?xml version="1.0" encoding="utf-8"?>
<sst xmlns="http://schemas.openxmlformats.org/spreadsheetml/2006/main" count="221" uniqueCount="195">
  <si>
    <t>（標準様式1）</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</si>
  <si>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</si>
  <si>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</si>
  <si>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</si>
  <si>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</si>
  <si>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</si>
  <si>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</si>
  <si>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</si>
  <si>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</si>
  <si>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</si>
  <si>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</si>
  <si>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</si>
  <si>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</si>
  <si>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</si>
  <si>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</si>
  <si>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</si>
  <si>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</si>
  <si>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(4) 利用者数（新規の場合は推定数）</t>
  </si>
  <si>
    <t>人</t>
    <rPh sb="0" eb="1">
      <t>ニン</t>
    </rPh>
    <phoneticPr fontId="3"/>
  </si>
  <si>
    <t>当月の日数</t>
    <rPh sb="0" eb="2">
      <t>トウゲツ</t>
    </rPh>
    <rPh sb="3" eb="5">
      <t>ニッスウ</t>
    </rPh>
    <phoneticPr fontId="3"/>
  </si>
  <si>
    <t>日</t>
    <rPh sb="0" eb="1">
      <t>ニチ</t>
    </rPh>
    <phoneticPr fontId="3"/>
  </si>
  <si>
    <t>No</t>
    <phoneticPr fontId="3"/>
  </si>
  <si>
    <t>(5) 
職種</t>
    <phoneticPr fontId="4"/>
  </si>
  <si>
    <t>(6)
勤務
形態</t>
    <phoneticPr fontId="4"/>
  </si>
  <si>
    <t>(7)
資格</t>
    <rPh sb="4" eb="6">
      <t>シカク</t>
    </rPh>
    <phoneticPr fontId="3"/>
  </si>
  <si>
    <t>(8) 氏　名</t>
    <phoneticPr fontId="4"/>
  </si>
  <si>
    <t>(9)</t>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</si>
  <si>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</si>
  <si>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</si>
  <si>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</si>
  <si>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</si>
  <si>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</si>
  <si>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</si>
  <si>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</si>
  <si>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
  </si>
  <si>
    <t>（勤務形態の記号）</t>
    <rPh sb="1" eb="3">
      <t>キンム</t>
    </rPh>
    <rPh sb="3" eb="5">
      <t>ケイタイ</t>
    </rPh>
    <rPh sb="6" eb="8">
      <t>キゴウ</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</si>
  <si>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</si>
  <si>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</si>
  <si>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</si>
  <si>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</si>
  <si>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</si>
  <si>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</si>
  <si>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</si>
  <si>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</si>
  <si>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</si>
  <si>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</si>
  <si>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</si>
  <si>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</si>
  <si>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</si>
  <si>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</si>
  <si>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</si>
  <si>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</si>
  <si>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</si>
  <si>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</si>
  <si>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合計</t>
    <rPh sb="0" eb="2">
      <t>ゴウケイ</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</si>
  <si>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</si>
  <si>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</si>
  <si>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</si>
  <si>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常勤換算の</t>
    <rPh sb="0" eb="2">
      <t>ジョウキン</t>
    </rPh>
    <rPh sb="2" eb="4">
      <t>カンサン</t>
    </rPh>
    <phoneticPr fontId="3"/>
  </si>
  <si>
    <t>常勤の従業者が</t>
    <rPh sb="0" eb="2">
      <t>ジョウキン</t>
    </rPh>
    <rPh sb="3" eb="6">
      <t>ジュウギョウシャ</t>
    </rPh>
    <phoneticPr fontId="3"/>
  </si>
  <si>
    <t>常勤換算後の人数</t>
    <rPh sb="0" eb="2">
      <t>ジョウキン</t>
    </rPh>
    <rPh sb="2" eb="4">
      <t>カンサン</t>
    </rPh>
    <rPh sb="4" eb="5">
      <t>ゴ</t>
    </rPh>
    <rPh sb="6" eb="8">
      <t>ニンズウ</t>
    </rPh>
    <phoneticPr fontId="3"/>
  </si>
  <si>
    <t>÷</t>
    <phoneticPr fontId="3"/>
  </si>
  <si>
    <t>＝</t>
    <phoneticPr fontId="3"/>
  </si>
  <si>
    <t>（小数点第2位以下切り捨て）</t>
    <rPh sb="1" eb="4">
      <t>ショウスウテン</t>
    </rPh>
    <rPh sb="4" eb="5">
      <t>ダイ</t>
    </rPh>
    <rPh sb="6" eb="7">
      <t>イ</t>
    </rPh>
    <rPh sb="7" eb="9">
      <t>イカ</t>
    </rPh>
    <rPh sb="9" eb="10">
      <t>キ</t>
    </rPh>
    <rPh sb="11" eb="12">
      <t>ス</t>
    </rPh>
    <phoneticPr fontId="3"/>
  </si>
  <si>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
  </si>
  <si>
    <t>常勤の従業者の人数</t>
  </si>
  <si>
    <t>常勤換算方法による人数</t>
    <rPh sb="0" eb="2">
      <t>ジョウキン</t>
    </rPh>
    <rPh sb="2" eb="4">
      <t>カンサン</t>
    </rPh>
    <rPh sb="4" eb="6">
      <t>ホウホウ</t>
    </rPh>
    <rPh sb="9" eb="11">
      <t>ニンズウ</t>
    </rPh>
    <phoneticPr fontId="3"/>
  </si>
  <si>
    <t>＋</t>
    <phoneticPr fontId="3"/>
  </si>
  <si>
    <t>≪提出不要≫</t>
    <rPh sb="1" eb="3">
      <t>テイシュツ</t>
    </rPh>
    <rPh sb="3" eb="5">
      <t>フヨウ</t>
    </rPh>
    <phoneticPr fontId="3"/>
  </si>
  <si>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</si>
  <si>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</si>
  <si>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</si>
  <si>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</si>
  <si>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</si>
  <si>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</si>
  <si>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</si>
  <si>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</si>
  <si>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</si>
  <si>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</si>
  <si>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</si>
  <si>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</si>
  <si>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</si>
  <si>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</si>
  <si>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介護支援専門員</t>
    <rPh sb="0" eb="2">
      <t>カイゴ</t>
    </rPh>
    <rPh sb="2" eb="4">
      <t>シエン</t>
    </rPh>
    <rPh sb="4" eb="7">
      <t>センモンイン</t>
    </rPh>
    <phoneticPr fontId="3"/>
  </si>
  <si>
    <t>介護予防支援担当職員</t>
    <rPh sb="0" eb="2">
      <t>カイゴ</t>
    </rPh>
    <rPh sb="2" eb="4">
      <t>ヨボウ</t>
    </rPh>
    <rPh sb="4" eb="6">
      <t>シエン</t>
    </rPh>
    <rPh sb="6" eb="8">
      <t>タントウ</t>
    </rPh>
    <rPh sb="8" eb="10">
      <t>ショクイン</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</si>
  <si>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</si>
  <si>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</si>
  <si>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</si>
  <si>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</si>
  <si>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</si>
  <si>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</si>
  <si>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</si>
  <si>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</si>
  <si>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(8) 従業者の氏名を記入してください。</t>
    <rPh sb="5" eb="8">
      <t>ジュウギョウシャ</t>
    </rPh>
    <rPh sb="9" eb="11">
      <t>シメイ</t>
    </rPh>
    <rPh sb="12" eb="14">
      <t>キニュウ</t>
    </rPh>
    <phoneticPr fontId="3"/>
  </si>
  <si>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</si>
  <si>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</si>
  <si>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</si>
  <si>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</si>
  <si>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</si>
  <si>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</si>
  <si>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</si>
  <si>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</si>
  <si>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</si>
  <si>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</si>
  <si>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</si>
  <si>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</si>
  <si>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</si>
  <si>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</si>
  <si>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</si>
  <si>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</si>
  <si>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年</t>
    <rPh sb="0" eb="1">
      <t>ネン</t>
    </rPh>
    <phoneticPr fontId="4"/>
  </si>
  <si>
    <t>日</t>
    <rPh sb="0" eb="1">
      <t>ニチ</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</si>
  <si>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</si>
  <si>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</si>
  <si>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</si>
  <si>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</si>
  <si>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</si>
  <si>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</si>
  <si>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</si>
  <si>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</si>
  <si>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</si>
  <si>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</si>
  <si>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</si>
  <si>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</si>
  <si>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</si>
  <si>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</si>
  <si>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</si>
  <si>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</si>
  <si>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</si>
  <si>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</si>
  <si>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</si>
  <si>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</si>
  <si>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</si>
  <si>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（標準様式５）</t>
    <rPh sb="1" eb="3">
      <t>ヒョウジュン</t>
    </rPh>
    <phoneticPr fontId="4"/>
  </si>
  <si>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</si>
  <si>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</si>
  <si>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</si>
  <si>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</si>
  <si>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</si>
  <si>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</si>
  <si>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苦情があったサービス事業者に対する対応方針等（居宅介護支援事業者の場合記入）</t>
    <phoneticPr fontId="4"/>
  </si>
  <si>
    <t>４  その他参考事項</t>
    <phoneticPr fontId="4"/>
  </si>
  <si>
    <t>備考  上の事項は例示であり、これにかかわらず苦情処理に係る対応方針を具体的に記してください。</t>
  </si>
  <si>
    <t>（標準様式６）</t>
    <rPh sb="1" eb="3">
      <t>ヒョウジュン</t>
    </rPh>
    <rPh sb="3" eb="5">
      <t>ヨウシキ</t>
    </rPh>
    <phoneticPr fontId="4"/>
  </si>
  <si>
    <t>誓　約　書</t>
    <phoneticPr fontId="4"/>
  </si>
  <si>
    <t>月</t>
    <rPh sb="0" eb="1">
      <t>ゲツ</t>
    </rPh>
    <phoneticPr fontId="4"/>
  </si>
  <si>
    <t>○○</t>
    <phoneticPr fontId="4"/>
  </si>
  <si>
    <t>市（町・村）長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</si>
  <si>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</si>
  <si>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</si>
  <si>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</si>
  <si>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</si>
  <si>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</si>
  <si>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</si>
  <si>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</si>
  <si>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</si>
  <si>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</si>
  <si>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一</t>
    <rPh sb="0" eb="1">
      <t>イチ</t>
    </rPh>
    <phoneticPr fontId="4"/>
  </si>
  <si>
    <t>申請者が市町村の条例で定める者でないとき。</t>
    <phoneticPr fontId="4"/>
  </si>
  <si>
    <t>二</t>
    <rPh sb="0" eb="1">
      <t>ニ</t>
    </rPh>
    <phoneticPr fontId="4"/>
  </si>
  <si>
    <t>三</t>
    <rPh sb="0" eb="1">
      <t>サン</t>
    </rPh>
    <phoneticPr fontId="4"/>
  </si>
  <si>
    <t>四</t>
    <rPh sb="0" eb="1">
      <t>ヨン</t>
    </rPh>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</si>
  <si>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</si>
  <si>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</si>
  <si>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</si>
  <si>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</si>
  <si>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</si>
  <si>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</si>
  <si>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</si>
  <si>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</si>
  <si>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六の二</t>
    <rPh sb="0" eb="1">
      <t>ロク</t>
    </rPh>
    <rPh sb="2" eb="3">
      <t>ニ</t>
    </rPh>
    <phoneticPr fontId="4"/>
  </si>
  <si>
    <t>六の三</t>
    <rPh sb="0" eb="1">
      <t>ロク</t>
    </rPh>
    <rPh sb="2" eb="3">
      <t>サン</t>
    </rPh>
    <phoneticPr fontId="4"/>
  </si>
  <si>
    <t>七</t>
    <rPh sb="0" eb="1">
      <t>ナナ</t>
    </rPh>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</si>
  <si>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</si>
  <si>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</si>
  <si>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</si>
  <si>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三の二</t>
    <rPh sb="0" eb="1">
      <t>サン</t>
    </rPh>
    <rPh sb="2" eb="3">
      <t>ニ</t>
    </rPh>
    <phoneticPr fontId="4"/>
  </si>
  <si>
    <t>四の三</t>
    <rPh sb="0" eb="1">
      <t>ヨン</t>
    </rPh>
    <rPh sb="2" eb="3">
      <t>サン</t>
    </rPh>
    <phoneticPr fontId="4"/>
  </si>
  <si>
    <t>申請者が、法人で、その役員等のうちに第三号の二から第五号まで又は第六号から前号までのいずれかに該当する者のあるものであるとき。</t>
    <phoneticPr fontId="4"/>
  </si>
  <si>
    <t>申請者が、法人でない事業所で、その管理者が第三号の二から第五号まで又は第六号から第七号までのいずれかに該当する者であるとき。</t>
    <phoneticPr fontId="4"/>
  </si>
  <si>
    <t>（別紙④：介護予防支援事業所向け）</t>
    <rPh sb="1" eb="3">
      <t>ベッシ</t>
    </rPh>
    <rPh sb="5" eb="7">
      <t>カイゴ</t>
    </rPh>
    <rPh sb="7" eb="9">
      <t>ヨボウ</t>
    </rPh>
    <rPh sb="9" eb="11">
      <t>シエン</t>
    </rPh>
    <rPh sb="11" eb="14">
      <t>ジギョウショ</t>
    </rPh>
    <rPh sb="14" eb="15">
      <t>ム</t>
    </rPh>
    <phoneticPr fontId="30"/>
  </si>
  <si>
    <t>介護保険法第115条の22第２項</t>
    <phoneticPr fontId="30"/>
  </si>
  <si>
    <t>当該申請に係る事業所の従業者の知識及び技能並びに人員が、第百十五条の二十四第一項の市町村の条例で定める基準及び同項の市町村の条例で定める員数を満たしていないとき。</t>
    <phoneticPr fontId="4"/>
  </si>
  <si>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4"/>
  </si>
  <si>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</si>
  <si>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</si>
  <si>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4"/>
  </si>
  <si>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4"/>
  </si>
  <si>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</si>
  <si>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</si>
  <si>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</si>
  <si>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フリガナ</t>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</si>
  <si>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</si>
  <si>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</si>
  <si>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介護予防支援</t>
    <rPh sb="0" eb="2">
      <t>カイゴ</t>
    </rPh>
    <rPh sb="2" eb="4">
      <t>ヨボウ</t>
    </rPh>
    <rPh sb="4" eb="6">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</si>
</sst>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36"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
      <sz val="10"/>
      <color rgb="FF000000"/>
      <name val="Times New Roman"/>
      <family val="1"/>
    </font>
    <font>
      <sz val="11"/>
      <name val="ＭＳ Ｐゴシック"/>
      <family val="3"/>
      <charset val="128"/>
    </font>
    <font>
      <sz val="11"/>
      <color rgb="FF000000"/>
      <name val="ＭＳ Ｐゴシック"/>
      <family val="3"/>
      <charset val="128"/>
    </font>
    <font>
      <sz val="1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8"/>
      <color theme="1"/>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9" fillId="0" borderId="0"/>
    <xf numFmtId="0" fontId="20" fillId="0" borderId="0"/>
    <xf numFmtId="0" fontId="28" fillId="0" borderId="0"/>
    <xf numFmtId="0" fontId="20" fillId="0" borderId="0">
      <alignment vertical="center"/>
    </xf>
  </cellStyleXfs>
  <cellXfs count="31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5" fillId="0" borderId="0" xfId="0" applyFont="1">
      <alignment vertical="center"/>
    </xf>
    <xf numFmtId="0" fontId="6" fillId="0" borderId="0" xfId="0" applyFont="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right" vertical="center"/>
    </xf>
    <xf numFmtId="0" fontId="6" fillId="4" borderId="0" xfId="0" applyFont="1" applyFill="1">
      <alignment vertical="center"/>
    </xf>
    <xf numFmtId="0" fontId="6" fillId="0" borderId="0" xfId="0" applyFo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2" fillId="4" borderId="0" xfId="0" applyFont="1" applyFill="1">
      <alignment vertical="center"/>
    </xf>
    <xf numFmtId="0" fontId="5" fillId="4" borderId="0" xfId="0" applyFont="1" applyFill="1" applyAlignment="1">
      <alignment horizontal="righ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Continuous" vertical="center"/>
    </xf>
    <xf numFmtId="0" fontId="2" fillId="4" borderId="0" xfId="0" applyFont="1" applyFill="1" applyAlignment="1">
      <alignment horizontal="centerContinuous" vertical="center"/>
    </xf>
    <xf numFmtId="0" fontId="7"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20" fontId="2" fillId="4" borderId="0" xfId="0" applyNumberFormat="1" applyFont="1" applyFill="1">
      <alignment vertical="center"/>
    </xf>
    <xf numFmtId="20" fontId="2" fillId="4" borderId="0" xfId="0" applyNumberFormat="1" applyFont="1" applyFill="1" applyAlignment="1">
      <alignment horizontal="center" vertical="center"/>
    </xf>
    <xf numFmtId="176" fontId="2" fillId="4" borderId="0" xfId="0" applyNumberFormat="1" applyFont="1" applyFill="1">
      <alignment vertical="center"/>
    </xf>
    <xf numFmtId="0" fontId="2" fillId="4" borderId="0" xfId="0" applyFont="1" applyFill="1" applyAlignment="1">
      <alignment horizontal="left" vertical="center"/>
    </xf>
    <xf numFmtId="0" fontId="7"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lignment vertical="center"/>
    </xf>
    <xf numFmtId="177" fontId="2" fillId="3" borderId="38" xfId="0" applyNumberFormat="1" applyFont="1" applyFill="1" applyBorder="1" applyAlignment="1" applyProtection="1">
      <alignment horizontal="center" vertical="center" shrinkToFit="1"/>
      <protection locked="0"/>
    </xf>
    <xf numFmtId="177" fontId="2" fillId="3" borderId="39" xfId="0" applyNumberFormat="1" applyFont="1" applyFill="1" applyBorder="1" applyAlignment="1" applyProtection="1">
      <alignment horizontal="center" vertical="center" shrinkToFit="1"/>
      <protection locked="0"/>
    </xf>
    <xf numFmtId="177" fontId="2" fillId="3" borderId="40" xfId="0" applyNumberFormat="1" applyFont="1" applyFill="1" applyBorder="1" applyAlignment="1" applyProtection="1">
      <alignment horizontal="center" vertical="center" shrinkToFit="1"/>
      <protection locked="0"/>
    </xf>
    <xf numFmtId="0" fontId="2" fillId="0" borderId="41" xfId="0" applyFont="1" applyBorder="1">
      <alignment vertical="center"/>
    </xf>
    <xf numFmtId="177" fontId="2" fillId="3" borderId="42" xfId="0" applyNumberFormat="1" applyFont="1" applyFill="1" applyBorder="1" applyAlignment="1" applyProtection="1">
      <alignment horizontal="center" vertical="center" shrinkToFit="1"/>
      <protection locked="0"/>
    </xf>
    <xf numFmtId="177" fontId="2" fillId="3" borderId="43" xfId="0" applyNumberFormat="1" applyFont="1" applyFill="1" applyBorder="1" applyAlignment="1" applyProtection="1">
      <alignment horizontal="center" vertical="center" shrinkToFit="1"/>
      <protection locked="0"/>
    </xf>
    <xf numFmtId="177" fontId="2" fillId="3" borderId="44" xfId="0" applyNumberFormat="1" applyFont="1" applyFill="1" applyBorder="1" applyAlignment="1" applyProtection="1">
      <alignment horizontal="center" vertical="center" shrinkToFit="1"/>
      <protection locked="0"/>
    </xf>
    <xf numFmtId="0" fontId="2" fillId="0" borderId="45" xfId="0" applyFont="1" applyBorder="1">
      <alignment vertical="center"/>
    </xf>
    <xf numFmtId="177" fontId="2" fillId="3" borderId="29" xfId="0" applyNumberFormat="1" applyFont="1" applyFill="1" applyBorder="1" applyAlignment="1" applyProtection="1">
      <alignment horizontal="center" vertical="center" shrinkToFit="1"/>
      <protection locked="0"/>
    </xf>
    <xf numFmtId="177" fontId="2" fillId="3" borderId="30" xfId="0" applyNumberFormat="1" applyFont="1" applyFill="1" applyBorder="1" applyAlignment="1" applyProtection="1">
      <alignment horizontal="center" vertical="center" shrinkToFit="1"/>
      <protection locked="0"/>
    </xf>
    <xf numFmtId="177" fontId="2" fillId="3" borderId="31" xfId="0" applyNumberFormat="1" applyFont="1" applyFill="1" applyBorder="1" applyAlignment="1" applyProtection="1">
      <alignment horizontal="center" vertical="center" shrinkToFit="1"/>
      <protection locked="0"/>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7" fillId="4" borderId="0" xfId="0" applyFont="1" applyFill="1">
      <alignment vertical="center"/>
    </xf>
    <xf numFmtId="0" fontId="7" fillId="0" borderId="0" xfId="0" applyFont="1" applyAlignment="1">
      <alignment horizontal="centerContinuous" vertical="center"/>
    </xf>
    <xf numFmtId="178" fontId="7" fillId="4" borderId="0" xfId="0" applyNumberFormat="1" applyFont="1" applyFill="1" applyAlignment="1">
      <alignment horizontal="center" vertical="center"/>
    </xf>
    <xf numFmtId="179" fontId="7" fillId="0" borderId="0" xfId="0" applyNumberFormat="1" applyFont="1">
      <alignment vertical="center"/>
    </xf>
    <xf numFmtId="0" fontId="7" fillId="4" borderId="0" xfId="0" applyFont="1" applyFill="1" applyAlignment="1">
      <alignment horizontal="center" vertical="center"/>
    </xf>
    <xf numFmtId="180" fontId="7" fillId="4" borderId="0" xfId="1" applyNumberFormat="1" applyFont="1" applyFill="1" applyBorder="1" applyAlignment="1" applyProtection="1">
      <alignment horizontal="right" vertical="center"/>
    </xf>
    <xf numFmtId="180" fontId="7" fillId="4" borderId="0" xfId="1" applyNumberFormat="1" applyFont="1" applyFill="1" applyBorder="1" applyAlignment="1" applyProtection="1">
      <alignment vertical="center"/>
    </xf>
    <xf numFmtId="176" fontId="7" fillId="4" borderId="0" xfId="0" applyNumberFormat="1" applyFont="1" applyFill="1">
      <alignment vertical="center"/>
    </xf>
    <xf numFmtId="0" fontId="7" fillId="0" borderId="0" xfId="0" applyFont="1" applyAlignment="1">
      <alignment horizontal="right" vertical="center"/>
    </xf>
    <xf numFmtId="0" fontId="11" fillId="0" borderId="0" xfId="0" applyFont="1">
      <alignment vertical="center"/>
    </xf>
    <xf numFmtId="0" fontId="7" fillId="4" borderId="0" xfId="0" applyFont="1" applyFill="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0" fillId="4" borderId="0" xfId="0" applyFill="1">
      <alignment vertical="center"/>
    </xf>
    <xf numFmtId="0" fontId="6"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lignment vertical="center"/>
    </xf>
    <xf numFmtId="0" fontId="8" fillId="3" borderId="1" xfId="0" applyFont="1" applyFill="1" applyBorder="1" applyAlignment="1">
      <alignment horizontal="left" vertical="center"/>
    </xf>
    <xf numFmtId="0" fontId="8" fillId="5" borderId="1" xfId="0" applyFont="1" applyFill="1" applyBorder="1" applyAlignment="1">
      <alignment horizontal="left" vertical="center"/>
    </xf>
    <xf numFmtId="0" fontId="12" fillId="4" borderId="0" xfId="0" applyFont="1" applyFill="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13" fillId="4" borderId="0" xfId="0" applyFont="1" applyFill="1" applyAlignment="1">
      <alignment horizontal="left" vertical="center"/>
    </xf>
    <xf numFmtId="0" fontId="8" fillId="4" borderId="0" xfId="0" applyFont="1" applyFill="1" applyAlignment="1">
      <alignment horizontal="left" vertical="center" wrapText="1"/>
    </xf>
    <xf numFmtId="0" fontId="13" fillId="4" borderId="0" xfId="0" applyFont="1" applyFill="1">
      <alignment vertical="center"/>
    </xf>
    <xf numFmtId="0" fontId="10" fillId="4" borderId="0" xfId="0" applyFont="1" applyFill="1">
      <alignment vertical="center"/>
    </xf>
    <xf numFmtId="0" fontId="13" fillId="4" borderId="0" xfId="0" applyFont="1" applyFill="1" applyAlignment="1">
      <alignment vertical="center" shrinkToFit="1"/>
    </xf>
    <xf numFmtId="0" fontId="16" fillId="4" borderId="0" xfId="0" applyFont="1" applyFill="1" applyAlignment="1">
      <alignment vertical="center" shrinkToFit="1"/>
    </xf>
    <xf numFmtId="0" fontId="8" fillId="4" borderId="0" xfId="0" applyFont="1" applyFill="1" applyAlignment="1">
      <alignment vertical="center" wrapText="1"/>
    </xf>
    <xf numFmtId="0" fontId="8" fillId="4" borderId="0" xfId="0" applyFont="1" applyFill="1" applyAlignment="1">
      <alignment vertical="center" textRotation="90"/>
    </xf>
    <xf numFmtId="0" fontId="17" fillId="4" borderId="0" xfId="0" applyFont="1" applyFill="1" applyAlignment="1">
      <alignment horizontal="left" vertical="center"/>
    </xf>
    <xf numFmtId="0" fontId="17" fillId="0" borderId="0" xfId="0" applyFont="1" applyAlignment="1">
      <alignment horizontal="left" vertical="center"/>
    </xf>
    <xf numFmtId="0" fontId="21" fillId="4" borderId="0" xfId="2" applyFont="1" applyFill="1" applyAlignment="1">
      <alignment horizontal="left" vertical="top"/>
    </xf>
    <xf numFmtId="0" fontId="20" fillId="0" borderId="0" xfId="3" applyAlignment="1">
      <alignment vertical="center"/>
    </xf>
    <xf numFmtId="0" fontId="20" fillId="0" borderId="9" xfId="3" applyBorder="1" applyAlignment="1">
      <alignment vertical="center"/>
    </xf>
    <xf numFmtId="0" fontId="20" fillId="0" borderId="5" xfId="3" applyBorder="1" applyAlignment="1">
      <alignment vertical="center"/>
    </xf>
    <xf numFmtId="0" fontId="20" fillId="0" borderId="8" xfId="3" applyBorder="1" applyAlignment="1">
      <alignment vertical="center"/>
    </xf>
    <xf numFmtId="0" fontId="20" fillId="0" borderId="58" xfId="3" applyBorder="1" applyAlignment="1">
      <alignment vertical="center"/>
    </xf>
    <xf numFmtId="0" fontId="20" fillId="0" borderId="59" xfId="3" applyBorder="1" applyAlignment="1">
      <alignment vertical="center"/>
    </xf>
    <xf numFmtId="0" fontId="20" fillId="0" borderId="52" xfId="3" applyBorder="1" applyAlignment="1">
      <alignment vertical="center"/>
    </xf>
    <xf numFmtId="0" fontId="20" fillId="0" borderId="53" xfId="3" applyBorder="1" applyAlignment="1">
      <alignment vertical="center"/>
    </xf>
    <xf numFmtId="0" fontId="20" fillId="0" borderId="16" xfId="3" applyBorder="1" applyAlignment="1">
      <alignment vertical="center"/>
    </xf>
    <xf numFmtId="0" fontId="20" fillId="0" borderId="60" xfId="3" applyBorder="1" applyAlignment="1">
      <alignment vertical="center"/>
    </xf>
    <xf numFmtId="0" fontId="20" fillId="0" borderId="15" xfId="3" applyBorder="1" applyAlignment="1">
      <alignment vertical="center"/>
    </xf>
    <xf numFmtId="0" fontId="20" fillId="0" borderId="54" xfId="3" applyBorder="1" applyAlignment="1">
      <alignment vertical="center"/>
    </xf>
    <xf numFmtId="0" fontId="20" fillId="0" borderId="14" xfId="3" applyBorder="1" applyAlignment="1">
      <alignment vertical="center"/>
    </xf>
    <xf numFmtId="0" fontId="20" fillId="0" borderId="56" xfId="3" applyBorder="1" applyAlignment="1">
      <alignment vertical="center"/>
    </xf>
    <xf numFmtId="0" fontId="20" fillId="0" borderId="61" xfId="3" applyBorder="1" applyAlignment="1">
      <alignment vertical="center"/>
    </xf>
    <xf numFmtId="0" fontId="20" fillId="0" borderId="51" xfId="3" applyBorder="1" applyAlignment="1">
      <alignment vertical="center"/>
    </xf>
    <xf numFmtId="0" fontId="20" fillId="0" borderId="57" xfId="3" applyBorder="1" applyAlignment="1">
      <alignment vertical="center"/>
    </xf>
    <xf numFmtId="0" fontId="20" fillId="0" borderId="62" xfId="3" applyBorder="1" applyAlignment="1">
      <alignment vertical="center"/>
    </xf>
    <xf numFmtId="0" fontId="20" fillId="0" borderId="25" xfId="3" applyBorder="1" applyAlignment="1">
      <alignment vertical="center"/>
    </xf>
    <xf numFmtId="0" fontId="20" fillId="0" borderId="28" xfId="3" applyBorder="1" applyAlignment="1">
      <alignment vertical="center"/>
    </xf>
    <xf numFmtId="0" fontId="20" fillId="0" borderId="0" xfId="3" applyAlignment="1">
      <alignment horizontal="right" vertical="center"/>
    </xf>
    <xf numFmtId="0" fontId="23" fillId="4" borderId="0" xfId="2" applyFont="1" applyFill="1" applyAlignment="1">
      <alignment horizontal="left" vertical="top"/>
    </xf>
    <xf numFmtId="0" fontId="25" fillId="4" borderId="0" xfId="2" applyFont="1" applyFill="1" applyAlignment="1">
      <alignment horizontal="left" vertical="top"/>
    </xf>
    <xf numFmtId="0" fontId="20" fillId="4" borderId="63" xfId="2" applyFont="1" applyFill="1" applyBorder="1" applyAlignment="1">
      <alignment horizontal="left" vertical="center" wrapText="1"/>
    </xf>
    <xf numFmtId="0" fontId="21" fillId="4" borderId="64" xfId="2" applyFont="1" applyFill="1" applyBorder="1" applyAlignment="1">
      <alignment horizontal="left" vertical="center" wrapText="1"/>
    </xf>
    <xf numFmtId="0" fontId="20" fillId="4" borderId="65" xfId="2" applyFont="1" applyFill="1" applyBorder="1" applyAlignment="1">
      <alignment horizontal="left" vertical="center" wrapText="1"/>
    </xf>
    <xf numFmtId="0" fontId="21" fillId="4" borderId="66" xfId="2" applyFont="1" applyFill="1" applyBorder="1" applyAlignment="1">
      <alignment horizontal="left" vertical="center" wrapText="1"/>
    </xf>
    <xf numFmtId="0" fontId="20" fillId="4" borderId="0" xfId="2" applyFont="1" applyFill="1" applyAlignment="1">
      <alignment horizontal="left" vertical="center" wrapText="1"/>
    </xf>
    <xf numFmtId="0" fontId="21" fillId="4" borderId="0" xfId="2" applyFont="1" applyFill="1" applyAlignment="1">
      <alignment horizontal="left" vertical="center" wrapText="1"/>
    </xf>
    <xf numFmtId="0" fontId="20" fillId="4" borderId="0" xfId="2" applyFont="1" applyFill="1" applyAlignment="1">
      <alignment horizontal="left" vertical="top" wrapText="1"/>
    </xf>
    <xf numFmtId="0" fontId="26" fillId="4" borderId="0" xfId="2" applyFont="1" applyFill="1" applyAlignment="1">
      <alignment horizontal="left" vertical="top"/>
    </xf>
    <xf numFmtId="0" fontId="27" fillId="4" borderId="0" xfId="2" applyFont="1" applyFill="1" applyAlignment="1">
      <alignment horizontal="center" vertical="center"/>
    </xf>
    <xf numFmtId="0" fontId="25" fillId="4" borderId="0" xfId="2" applyFont="1" applyFill="1" applyAlignment="1">
      <alignment vertical="center"/>
    </xf>
    <xf numFmtId="0" fontId="25" fillId="4" borderId="0" xfId="2" applyFont="1" applyFill="1" applyAlignment="1">
      <alignment horizontal="right" vertical="center"/>
    </xf>
    <xf numFmtId="0" fontId="25" fillId="4" borderId="0" xfId="2" applyFont="1" applyFill="1" applyAlignment="1">
      <alignment horizontal="center" vertical="center"/>
    </xf>
    <xf numFmtId="0" fontId="25" fillId="4" borderId="0" xfId="2" applyFont="1" applyFill="1" applyAlignment="1">
      <alignment horizontal="left" vertical="center"/>
    </xf>
    <xf numFmtId="0" fontId="23" fillId="4" borderId="0" xfId="2" applyFont="1" applyFill="1"/>
    <xf numFmtId="0" fontId="26" fillId="4" borderId="0" xfId="2" applyFont="1" applyFill="1" applyAlignment="1">
      <alignment horizontal="left"/>
    </xf>
    <xf numFmtId="0" fontId="24" fillId="4" borderId="0" xfId="2" applyFont="1" applyFill="1" applyAlignment="1">
      <alignment horizontal="right" vertical="top"/>
    </xf>
    <xf numFmtId="0" fontId="26" fillId="4" borderId="51" xfId="2" applyFont="1" applyFill="1" applyBorder="1"/>
    <xf numFmtId="0" fontId="25" fillId="4" borderId="0" xfId="2" applyFont="1" applyFill="1" applyAlignment="1">
      <alignment horizontal="center" vertical="top"/>
    </xf>
    <xf numFmtId="0" fontId="22" fillId="4" borderId="0" xfId="2" applyFont="1" applyFill="1" applyAlignment="1">
      <alignment vertical="top"/>
    </xf>
    <xf numFmtId="0" fontId="22" fillId="4" borderId="0" xfId="2" applyFont="1" applyFill="1" applyAlignment="1">
      <alignment vertical="top" wrapText="1"/>
    </xf>
    <xf numFmtId="0" fontId="26" fillId="4" borderId="1" xfId="2" applyFont="1" applyFill="1" applyBorder="1" applyAlignment="1">
      <alignment horizontal="center" vertical="center"/>
    </xf>
    <xf numFmtId="0" fontId="29" fillId="0" borderId="0" xfId="4" applyFont="1"/>
    <xf numFmtId="0" fontId="31" fillId="0" borderId="0" xfId="4" applyFont="1" applyAlignment="1">
      <alignment wrapText="1"/>
    </xf>
    <xf numFmtId="0" fontId="31" fillId="0" borderId="52" xfId="4" applyFont="1" applyBorder="1" applyAlignment="1">
      <alignment vertical="top"/>
    </xf>
    <xf numFmtId="0" fontId="31" fillId="0" borderId="54" xfId="4" applyFont="1" applyBorder="1" applyAlignment="1">
      <alignment vertical="top" wrapText="1"/>
    </xf>
    <xf numFmtId="0" fontId="31" fillId="0" borderId="15" xfId="4" applyFont="1" applyBorder="1" applyAlignment="1">
      <alignment vertical="top"/>
    </xf>
    <xf numFmtId="0" fontId="31" fillId="0" borderId="14" xfId="4" applyFont="1" applyBorder="1" applyAlignment="1">
      <alignment vertical="top" wrapText="1"/>
    </xf>
    <xf numFmtId="0" fontId="31" fillId="0" borderId="56" xfId="4" applyFont="1" applyBorder="1" applyAlignment="1">
      <alignment vertical="top"/>
    </xf>
    <xf numFmtId="0" fontId="31" fillId="0" borderId="57" xfId="4" applyFont="1" applyBorder="1" applyAlignment="1">
      <alignment vertical="top" wrapText="1"/>
    </xf>
    <xf numFmtId="0" fontId="31" fillId="0" borderId="0" xfId="4" applyFont="1"/>
    <xf numFmtId="0" fontId="32" fillId="4" borderId="0" xfId="5" applyFont="1" applyFill="1">
      <alignment vertical="center"/>
    </xf>
    <xf numFmtId="0" fontId="32" fillId="0" borderId="0" xfId="5" applyFont="1">
      <alignment vertical="center"/>
    </xf>
    <xf numFmtId="0" fontId="32" fillId="0" borderId="0" xfId="5" applyFont="1" applyAlignment="1">
      <alignment vertical="center"/>
    </xf>
    <xf numFmtId="0" fontId="32" fillId="4" borderId="68" xfId="5" applyFont="1" applyFill="1" applyBorder="1" applyAlignment="1">
      <alignment horizontal="center" vertical="center"/>
    </xf>
    <xf numFmtId="0" fontId="32" fillId="4" borderId="69" xfId="5" applyFont="1" applyFill="1" applyBorder="1" applyAlignment="1">
      <alignment horizontal="center" vertical="center"/>
    </xf>
    <xf numFmtId="0" fontId="34" fillId="4" borderId="70" xfId="5" applyFont="1" applyFill="1" applyBorder="1" applyAlignment="1">
      <alignment horizontal="left" vertical="center"/>
    </xf>
    <xf numFmtId="0" fontId="35" fillId="4" borderId="71" xfId="5" applyFont="1" applyFill="1" applyBorder="1" applyAlignment="1">
      <alignment horizontal="left" vertical="center"/>
    </xf>
    <xf numFmtId="0" fontId="32" fillId="4" borderId="0" xfId="5" applyFont="1" applyFill="1" applyBorder="1">
      <alignment vertical="center"/>
    </xf>
    <xf numFmtId="0" fontId="32" fillId="4" borderId="0" xfId="5" applyFont="1" applyFill="1" applyBorder="1" applyAlignment="1">
      <alignment vertical="center"/>
    </xf>
    <xf numFmtId="0" fontId="32" fillId="0" borderId="0" xfId="5" applyFont="1" applyBorder="1">
      <alignment vertical="center"/>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3" borderId="33"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77" fontId="5" fillId="4" borderId="17" xfId="0" applyNumberFormat="1" applyFont="1" applyFill="1" applyBorder="1" applyAlignment="1">
      <alignment horizontal="center" vertical="center" wrapText="1"/>
    </xf>
    <xf numFmtId="177" fontId="5" fillId="4" borderId="19" xfId="0" applyNumberFormat="1" applyFont="1" applyFill="1" applyBorder="1" applyAlignment="1">
      <alignment horizontal="center" vertical="center" wrapText="1"/>
    </xf>
    <xf numFmtId="177" fontId="5" fillId="4" borderId="17" xfId="1" applyNumberFormat="1" applyFont="1" applyFill="1" applyBorder="1" applyAlignment="1" applyProtection="1">
      <alignment horizontal="center" vertical="center" wrapText="1"/>
    </xf>
    <xf numFmtId="177" fontId="5" fillId="4" borderId="19" xfId="1"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77" fontId="5" fillId="4" borderId="33" xfId="0" applyNumberFormat="1" applyFont="1" applyFill="1" applyBorder="1" applyAlignment="1">
      <alignment horizontal="center" vertical="center" wrapText="1"/>
    </xf>
    <xf numFmtId="177" fontId="5" fillId="4" borderId="37" xfId="0" applyNumberFormat="1" applyFont="1" applyFill="1" applyBorder="1" applyAlignment="1">
      <alignment horizontal="center" vertical="center" wrapText="1"/>
    </xf>
    <xf numFmtId="177" fontId="5" fillId="4" borderId="33" xfId="1" applyNumberFormat="1" applyFont="1" applyFill="1" applyBorder="1" applyAlignment="1" applyProtection="1">
      <alignment horizontal="center" vertical="center" wrapText="1"/>
    </xf>
    <xf numFmtId="177" fontId="5" fillId="4" borderId="37" xfId="1"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177" fontId="5" fillId="4" borderId="46"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7" fontId="5" fillId="4" borderId="46" xfId="1" applyNumberFormat="1" applyFont="1" applyFill="1" applyBorder="1" applyAlignment="1" applyProtection="1">
      <alignment horizontal="center" vertical="center" wrapText="1"/>
    </xf>
    <xf numFmtId="177" fontId="5" fillId="4" borderId="50" xfId="1" applyNumberFormat="1" applyFont="1" applyFill="1" applyBorder="1" applyAlignment="1" applyProtection="1">
      <alignment horizontal="center" vertical="center" wrapText="1"/>
    </xf>
    <xf numFmtId="0" fontId="2" fillId="3" borderId="46"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179" fontId="7" fillId="0" borderId="2" xfId="0" applyNumberFormat="1" applyFont="1" applyBorder="1" applyAlignment="1">
      <alignment horizontal="right" vertical="center"/>
    </xf>
    <xf numFmtId="179" fontId="7" fillId="0" borderId="3" xfId="0" applyNumberFormat="1" applyFont="1" applyBorder="1" applyAlignment="1">
      <alignment horizontal="right" vertical="center"/>
    </xf>
    <xf numFmtId="179" fontId="7" fillId="0" borderId="2" xfId="1" applyNumberFormat="1" applyFont="1" applyFill="1" applyBorder="1" applyAlignment="1" applyProtection="1">
      <alignment horizontal="right" vertical="center"/>
    </xf>
    <xf numFmtId="179" fontId="7" fillId="0" borderId="3" xfId="1" applyNumberFormat="1" applyFont="1" applyFill="1" applyBorder="1" applyAlignment="1" applyProtection="1">
      <alignment horizontal="right" vertical="center"/>
    </xf>
    <xf numFmtId="179" fontId="7" fillId="3" borderId="2" xfId="0" applyNumberFormat="1" applyFont="1" applyFill="1" applyBorder="1" applyAlignment="1" applyProtection="1">
      <alignment horizontal="right" vertical="center"/>
      <protection locked="0"/>
    </xf>
    <xf numFmtId="179" fontId="7" fillId="3" borderId="3" xfId="0" applyNumberFormat="1" applyFont="1" applyFill="1" applyBorder="1" applyAlignment="1" applyProtection="1">
      <alignment horizontal="right" vertical="center"/>
      <protection locked="0"/>
    </xf>
    <xf numFmtId="0" fontId="7" fillId="0" borderId="0" xfId="0" applyFont="1" applyAlignment="1">
      <alignment horizontal="center" vertical="center"/>
    </xf>
    <xf numFmtId="0" fontId="7" fillId="0" borderId="51" xfId="0" applyFont="1" applyBorder="1" applyAlignment="1">
      <alignment horizontal="center" vertical="center"/>
    </xf>
    <xf numFmtId="0" fontId="8" fillId="0" borderId="0" xfId="0" applyFont="1" applyAlignment="1">
      <alignment horizontal="center" vertical="center" wrapText="1"/>
    </xf>
    <xf numFmtId="179" fontId="7" fillId="3" borderId="2" xfId="1" applyNumberFormat="1" applyFont="1" applyFill="1" applyBorder="1" applyAlignment="1" applyProtection="1">
      <alignment horizontal="right" vertical="center"/>
      <protection locked="0"/>
    </xf>
    <xf numFmtId="179" fontId="7" fillId="3" borderId="3" xfId="1" applyNumberFormat="1" applyFont="1" applyFill="1" applyBorder="1" applyAlignment="1" applyProtection="1">
      <alignment horizontal="right" vertical="center"/>
      <protection locked="0"/>
    </xf>
    <xf numFmtId="180" fontId="7" fillId="4" borderId="0" xfId="0" applyNumberFormat="1" applyFont="1" applyFill="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right" vertical="center"/>
    </xf>
    <xf numFmtId="176" fontId="7" fillId="0" borderId="2"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7" fillId="0" borderId="3" xfId="0" applyNumberFormat="1" applyFont="1" applyBorder="1" applyAlignment="1">
      <alignment horizontal="center" vertical="center"/>
    </xf>
    <xf numFmtId="181" fontId="7" fillId="4" borderId="2" xfId="0" applyNumberFormat="1" applyFont="1" applyFill="1" applyBorder="1" applyAlignment="1">
      <alignment horizontal="center" vertical="center"/>
    </xf>
    <xf numFmtId="181" fontId="7" fillId="4" borderId="18" xfId="0" applyNumberFormat="1" applyFont="1" applyFill="1" applyBorder="1" applyAlignment="1">
      <alignment horizontal="center" vertical="center"/>
    </xf>
    <xf numFmtId="181" fontId="7" fillId="4" borderId="3" xfId="0" applyNumberFormat="1" applyFont="1" applyFill="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179" fontId="7" fillId="0" borderId="2" xfId="0" applyNumberFormat="1" applyFont="1" applyBorder="1" applyAlignment="1">
      <alignment horizontal="center" vertical="center"/>
    </xf>
    <xf numFmtId="179" fontId="7" fillId="0" borderId="18" xfId="0" applyNumberFormat="1" applyFont="1" applyBorder="1" applyAlignment="1">
      <alignment horizontal="center" vertical="center"/>
    </xf>
    <xf numFmtId="179" fontId="7" fillId="0" borderId="3" xfId="0" applyNumberFormat="1" applyFont="1" applyBorder="1" applyAlignment="1">
      <alignment horizontal="center" vertical="center"/>
    </xf>
    <xf numFmtId="0" fontId="8" fillId="4" borderId="0" xfId="0" applyFont="1" applyFill="1" applyAlignment="1">
      <alignment horizontal="left" vertical="center"/>
    </xf>
    <xf numFmtId="0" fontId="20" fillId="0" borderId="60" xfId="3" applyBorder="1" applyAlignment="1">
      <alignment vertical="center"/>
    </xf>
    <xf numFmtId="0" fontId="20" fillId="0" borderId="14" xfId="3" applyBorder="1" applyAlignment="1">
      <alignment vertical="center"/>
    </xf>
    <xf numFmtId="0" fontId="20" fillId="0" borderId="1" xfId="3" applyBorder="1" applyAlignment="1">
      <alignment horizontal="center" vertical="center"/>
    </xf>
    <xf numFmtId="0" fontId="20" fillId="0" borderId="52" xfId="3" applyBorder="1" applyAlignment="1">
      <alignment horizontal="center" vertical="center"/>
    </xf>
    <xf numFmtId="0" fontId="20" fillId="0" borderId="54" xfId="3" applyBorder="1" applyAlignment="1">
      <alignment horizontal="center" vertical="center"/>
    </xf>
    <xf numFmtId="0" fontId="20" fillId="0" borderId="56" xfId="3" applyBorder="1" applyAlignment="1">
      <alignment horizontal="center" vertical="center"/>
    </xf>
    <xf numFmtId="0" fontId="20" fillId="0" borderId="57" xfId="3" applyBorder="1" applyAlignment="1">
      <alignment horizontal="center" vertical="center"/>
    </xf>
    <xf numFmtId="0" fontId="20" fillId="0" borderId="53" xfId="3" applyBorder="1" applyAlignment="1">
      <alignment horizontal="center" vertical="center"/>
    </xf>
    <xf numFmtId="0" fontId="20" fillId="0" borderId="15" xfId="3" applyBorder="1" applyAlignment="1">
      <alignment horizontal="center" vertical="center"/>
    </xf>
    <xf numFmtId="0" fontId="20" fillId="0" borderId="0" xfId="3" applyAlignment="1">
      <alignment horizontal="center" vertical="center"/>
    </xf>
    <xf numFmtId="0" fontId="20" fillId="0" borderId="14" xfId="3" applyBorder="1" applyAlignment="1">
      <alignment horizontal="center" vertical="center"/>
    </xf>
    <xf numFmtId="0" fontId="20" fillId="0" borderId="51" xfId="3" applyBorder="1" applyAlignment="1">
      <alignment horizontal="center" vertical="center"/>
    </xf>
    <xf numFmtId="0" fontId="20" fillId="4" borderId="58" xfId="2" applyFont="1" applyFill="1" applyBorder="1" applyAlignment="1">
      <alignment horizontal="left" vertical="center" wrapText="1"/>
    </xf>
    <xf numFmtId="0" fontId="20" fillId="4" borderId="16" xfId="2" applyFont="1" applyFill="1" applyBorder="1" applyAlignment="1">
      <alignment horizontal="left" vertical="center" wrapText="1"/>
    </xf>
    <xf numFmtId="0" fontId="20" fillId="4" borderId="58" xfId="2" applyFont="1" applyFill="1" applyBorder="1" applyAlignment="1">
      <alignment horizontal="left" vertical="top" wrapText="1"/>
    </xf>
    <xf numFmtId="0" fontId="20" fillId="4" borderId="16" xfId="2" applyFont="1" applyFill="1" applyBorder="1" applyAlignment="1">
      <alignment horizontal="left" vertical="top" wrapText="1"/>
    </xf>
    <xf numFmtId="0" fontId="20" fillId="4" borderId="62" xfId="2" applyFont="1" applyFill="1" applyBorder="1" applyAlignment="1">
      <alignment horizontal="left" vertical="top" wrapText="1"/>
    </xf>
    <xf numFmtId="0" fontId="20" fillId="4" borderId="28" xfId="2" applyFont="1" applyFill="1" applyBorder="1" applyAlignment="1">
      <alignment horizontal="left" vertical="top" wrapText="1"/>
    </xf>
    <xf numFmtId="0" fontId="24" fillId="4" borderId="0" xfId="2" applyFont="1" applyFill="1" applyAlignment="1">
      <alignment horizontal="center" vertical="center"/>
    </xf>
    <xf numFmtId="0" fontId="20" fillId="4" borderId="10" xfId="2" applyFont="1" applyFill="1" applyBorder="1" applyAlignment="1">
      <alignment horizontal="center" vertical="center" wrapText="1"/>
    </xf>
    <xf numFmtId="0" fontId="20" fillId="4" borderId="11" xfId="2" applyFont="1" applyFill="1" applyBorder="1" applyAlignment="1">
      <alignment horizontal="center" vertical="center" wrapText="1"/>
    </xf>
    <xf numFmtId="0" fontId="20" fillId="4" borderId="67" xfId="2" applyFont="1" applyFill="1" applyBorder="1" applyAlignment="1">
      <alignment horizontal="left" vertical="center" wrapText="1"/>
    </xf>
    <xf numFmtId="0" fontId="20" fillId="4" borderId="55" xfId="2" applyFont="1" applyFill="1" applyBorder="1" applyAlignment="1">
      <alignment horizontal="left" vertical="center" wrapText="1"/>
    </xf>
    <xf numFmtId="0" fontId="23" fillId="4" borderId="53" xfId="2" applyFont="1" applyFill="1" applyBorder="1" applyAlignment="1">
      <alignment horizontal="left"/>
    </xf>
    <xf numFmtId="0" fontId="23" fillId="4" borderId="53" xfId="2" applyFont="1" applyFill="1" applyBorder="1" applyAlignment="1">
      <alignment horizontal="center" vertical="center"/>
    </xf>
    <xf numFmtId="0" fontId="23" fillId="4" borderId="51" xfId="2" applyFont="1" applyFill="1" applyBorder="1" applyAlignment="1">
      <alignment horizontal="center" vertical="center"/>
    </xf>
    <xf numFmtId="0" fontId="26" fillId="4" borderId="51" xfId="2" applyFont="1" applyFill="1" applyBorder="1" applyAlignment="1">
      <alignment horizontal="center"/>
    </xf>
    <xf numFmtId="0" fontId="26" fillId="4" borderId="0" xfId="2" applyFont="1" applyFill="1" applyAlignment="1">
      <alignment horizontal="left" vertical="top"/>
    </xf>
    <xf numFmtId="0" fontId="25" fillId="4" borderId="0" xfId="2" applyFont="1" applyFill="1" applyAlignment="1">
      <alignment horizontal="center" vertical="center"/>
    </xf>
    <xf numFmtId="0" fontId="24" fillId="4" borderId="0" xfId="2" applyFont="1" applyFill="1" applyAlignment="1">
      <alignment horizontal="right"/>
    </xf>
    <xf numFmtId="0" fontId="23" fillId="4" borderId="0" xfId="2" applyFont="1" applyFill="1" applyAlignment="1">
      <alignment horizontal="left" vertical="center"/>
    </xf>
    <xf numFmtId="0" fontId="23" fillId="4" borderId="51" xfId="2" applyFont="1" applyFill="1" applyBorder="1" applyAlignment="1">
      <alignment horizontal="left" vertical="center"/>
    </xf>
    <xf numFmtId="0" fontId="25" fillId="4" borderId="0" xfId="2" applyFont="1" applyFill="1" applyAlignment="1">
      <alignment horizontal="center" vertical="top"/>
    </xf>
    <xf numFmtId="0" fontId="26" fillId="4" borderId="2" xfId="2" applyFont="1" applyFill="1" applyBorder="1" applyAlignment="1">
      <alignment horizontal="left" vertical="center"/>
    </xf>
    <xf numFmtId="0" fontId="26" fillId="4" borderId="18" xfId="2" applyFont="1" applyFill="1" applyBorder="1" applyAlignment="1">
      <alignment horizontal="left" vertical="center"/>
    </xf>
    <xf numFmtId="0" fontId="26" fillId="4" borderId="3" xfId="2" applyFont="1" applyFill="1" applyBorder="1" applyAlignment="1">
      <alignment horizontal="left" vertical="center"/>
    </xf>
    <xf numFmtId="0" fontId="34" fillId="4" borderId="59" xfId="5" applyFont="1" applyFill="1" applyBorder="1" applyAlignment="1">
      <alignment horizontal="left" vertical="center"/>
    </xf>
    <xf numFmtId="0" fontId="34" fillId="4" borderId="61" xfId="5" applyFont="1" applyFill="1" applyBorder="1" applyAlignment="1">
      <alignment horizontal="left" vertical="center"/>
    </xf>
    <xf numFmtId="0" fontId="20" fillId="0" borderId="0" xfId="5" applyAlignment="1">
      <alignment vertical="center"/>
    </xf>
    <xf numFmtId="0" fontId="33" fillId="4" borderId="0" xfId="5" applyFont="1" applyFill="1" applyAlignment="1">
      <alignment horizontal="center" vertical="center"/>
    </xf>
    <xf numFmtId="0" fontId="32" fillId="4" borderId="59" xfId="5" applyFont="1" applyFill="1" applyBorder="1" applyAlignment="1">
      <alignment horizontal="center" vertical="center"/>
    </xf>
    <xf numFmtId="0" fontId="32" fillId="4" borderId="61" xfId="5" applyFont="1" applyFill="1" applyBorder="1" applyAlignment="1">
      <alignment horizontal="center" vertical="center"/>
    </xf>
  </cellXfs>
  <cellStyles count="6">
    <cellStyle name="桁区切り" xfId="1" builtinId="6"/>
    <cellStyle name="標準" xfId="0" builtinId="0"/>
    <cellStyle name="標準 2" xfId="2" xr:uid="{529E3442-E147-4AB9-9A52-A477CB464DBE}"/>
    <cellStyle name="標準 2 2" xfId="4" xr:uid="{48756D40-40CC-4430-B347-71EB99C1EB70}"/>
    <cellStyle name="標準 3" xfId="3" xr:uid="{CA384FBB-15A2-4B36-9107-EE9B1A2A561D}"/>
    <cellStyle name="標準 4" xfId="5" xr:uid="{556F22A2-1B97-491B-BB89-0B5A4551F5E9}"/>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6F6DC-A398-4FC3-999A-C51EBDC767B5}">
  <dimension ref="B1:BF57"/>
  <sheetViews>
    <sheetView showGridLines="0" tabSelected="1" view="pageBreakPreview" zoomScale="55" zoomScaleNormal="55" zoomScaleSheetLayoutView="55" workbookViewId="0">
      <selection activeCell="AF6" sqref="AF6"/>
    </sheetView>
  </sheetViews>
  <sheetFormatPr defaultColWidth="4.5" defaultRowHeight="20.25" customHeight="1" x14ac:dyDescent="0.4"/>
  <cols>
    <col min="1" max="1" width="1.375" style="29" customWidth="1"/>
    <col min="2" max="56" width="5.625" style="29" customWidth="1"/>
    <col min="57" max="16384" width="4.5" style="29"/>
  </cols>
  <sheetData>
    <row r="1" spans="2:57" s="1" customFormat="1" ht="20.25" customHeight="1" x14ac:dyDescent="0.4">
      <c r="C1" s="2" t="s">
        <v>0</v>
      </c>
      <c r="D1" s="2"/>
      <c r="G1" s="3" t="s">
        <v>1</v>
      </c>
      <c r="J1" s="2"/>
      <c r="K1" s="2"/>
      <c r="L1" s="2"/>
      <c r="M1" s="2"/>
      <c r="AK1" s="4" t="s">
        <v>2</v>
      </c>
      <c r="AL1" s="4" t="s">
        <v>3</v>
      </c>
      <c r="AM1" s="154" t="s">
        <v>194</v>
      </c>
      <c r="AN1" s="154"/>
      <c r="AO1" s="154"/>
      <c r="AP1" s="154"/>
      <c r="AQ1" s="154"/>
      <c r="AR1" s="154"/>
      <c r="AS1" s="154"/>
      <c r="AT1" s="154"/>
      <c r="AU1" s="154"/>
      <c r="AV1" s="154"/>
      <c r="AW1" s="154"/>
      <c r="AX1" s="154"/>
      <c r="AY1" s="154"/>
      <c r="AZ1" s="154"/>
      <c r="BA1" s="154"/>
      <c r="BB1" s="5" t="s">
        <v>4</v>
      </c>
    </row>
    <row r="2" spans="2:57" s="6" customFormat="1" ht="20.25" customHeight="1" x14ac:dyDescent="0.4">
      <c r="D2" s="3"/>
      <c r="H2" s="3"/>
      <c r="I2" s="4"/>
      <c r="J2" s="4"/>
      <c r="K2" s="4"/>
      <c r="L2" s="4"/>
      <c r="M2" s="4"/>
      <c r="T2" s="4" t="s">
        <v>5</v>
      </c>
      <c r="U2" s="155">
        <v>6</v>
      </c>
      <c r="V2" s="155"/>
      <c r="W2" s="4" t="s">
        <v>3</v>
      </c>
      <c r="X2" s="156">
        <f>IF(U2=0,"",YEAR(DATE(2018+U2,1,1)))</f>
        <v>2024</v>
      </c>
      <c r="Y2" s="156"/>
      <c r="Z2" s="6" t="s">
        <v>6</v>
      </c>
      <c r="AA2" s="6" t="s">
        <v>7</v>
      </c>
      <c r="AB2" s="155">
        <v>4</v>
      </c>
      <c r="AC2" s="155"/>
      <c r="AD2" s="6" t="s">
        <v>8</v>
      </c>
      <c r="AJ2" s="5"/>
      <c r="AK2" s="4" t="s">
        <v>9</v>
      </c>
      <c r="AL2" s="4" t="s">
        <v>3</v>
      </c>
      <c r="AM2" s="155"/>
      <c r="AN2" s="155"/>
      <c r="AO2" s="155"/>
      <c r="AP2" s="155"/>
      <c r="AQ2" s="155"/>
      <c r="AR2" s="155"/>
      <c r="AS2" s="155"/>
      <c r="AT2" s="155"/>
      <c r="AU2" s="155"/>
      <c r="AV2" s="155"/>
      <c r="AW2" s="155"/>
      <c r="AX2" s="155"/>
      <c r="AY2" s="155"/>
      <c r="AZ2" s="155"/>
      <c r="BA2" s="155"/>
      <c r="BB2" s="5" t="s">
        <v>4</v>
      </c>
      <c r="BC2" s="4"/>
      <c r="BD2" s="4"/>
      <c r="BE2" s="4"/>
    </row>
    <row r="3" spans="2:57" s="6" customFormat="1" ht="20.25" customHeight="1" x14ac:dyDescent="0.4">
      <c r="H3" s="3"/>
      <c r="I3" s="4"/>
      <c r="J3" s="4"/>
      <c r="K3" s="4"/>
      <c r="L3" s="4"/>
      <c r="M3" s="4"/>
      <c r="T3" s="7"/>
      <c r="U3" s="8"/>
      <c r="V3" s="8"/>
      <c r="W3" s="9"/>
      <c r="X3" s="8"/>
      <c r="Y3" s="8"/>
      <c r="Z3" s="10"/>
      <c r="AA3" s="10"/>
      <c r="AB3" s="8"/>
      <c r="AC3" s="8"/>
      <c r="AD3" s="11"/>
      <c r="AJ3" s="5"/>
      <c r="AK3" s="4"/>
      <c r="AL3" s="4"/>
      <c r="AM3" s="12"/>
      <c r="AN3" s="12"/>
      <c r="AO3" s="12"/>
      <c r="AP3" s="12"/>
      <c r="AQ3" s="12"/>
      <c r="AR3" s="12"/>
      <c r="AS3" s="12"/>
      <c r="AT3" s="12"/>
      <c r="AU3" s="12"/>
      <c r="AV3" s="12"/>
      <c r="AW3" s="12"/>
      <c r="AX3" s="12"/>
      <c r="AY3" s="13" t="s">
        <v>10</v>
      </c>
      <c r="AZ3" s="157" t="s">
        <v>11</v>
      </c>
      <c r="BA3" s="157"/>
      <c r="BB3" s="157"/>
      <c r="BC3" s="157"/>
      <c r="BD3" s="4"/>
      <c r="BE3" s="4"/>
    </row>
    <row r="4" spans="2:57" s="6" customFormat="1" ht="20.25" customHeight="1" x14ac:dyDescent="0.4">
      <c r="B4" s="14"/>
      <c r="C4" s="14"/>
      <c r="E4" s="14"/>
      <c r="F4" s="14"/>
      <c r="G4" s="14"/>
      <c r="H4" s="14"/>
      <c r="I4" s="14"/>
      <c r="J4" s="15"/>
      <c r="K4" s="16"/>
      <c r="L4" s="16"/>
      <c r="M4" s="16"/>
      <c r="N4" s="16"/>
      <c r="O4" s="16"/>
      <c r="P4" s="17"/>
      <c r="Q4" s="16"/>
      <c r="R4" s="16"/>
      <c r="Z4" s="10"/>
      <c r="AA4" s="10"/>
      <c r="AB4" s="8"/>
      <c r="AC4" s="8"/>
      <c r="AD4" s="11"/>
      <c r="AJ4" s="5"/>
      <c r="AK4" s="4"/>
      <c r="AL4" s="4"/>
      <c r="AM4" s="12"/>
      <c r="AN4" s="12"/>
      <c r="AO4" s="12"/>
      <c r="AP4" s="12"/>
      <c r="AQ4" s="12"/>
      <c r="AR4" s="12"/>
      <c r="AS4" s="12"/>
      <c r="AT4" s="12"/>
      <c r="AU4" s="12"/>
      <c r="AV4" s="12"/>
      <c r="AW4" s="12"/>
      <c r="AX4" s="12"/>
      <c r="AY4" s="13" t="s">
        <v>12</v>
      </c>
      <c r="AZ4" s="157" t="s">
        <v>13</v>
      </c>
      <c r="BA4" s="157"/>
      <c r="BB4" s="157"/>
      <c r="BC4" s="157"/>
      <c r="BD4" s="4"/>
      <c r="BE4" s="4"/>
    </row>
    <row r="5" spans="2:57" s="6" customFormat="1" ht="20.25" customHeight="1" x14ac:dyDescent="0.4">
      <c r="B5" s="18"/>
      <c r="C5" s="18"/>
      <c r="D5" s="18"/>
      <c r="E5" s="18"/>
      <c r="F5" s="18"/>
      <c r="G5" s="18"/>
      <c r="H5" s="18"/>
      <c r="I5" s="18"/>
      <c r="J5" s="16"/>
      <c r="K5" s="19"/>
      <c r="L5" s="20"/>
      <c r="M5" s="20"/>
      <c r="N5" s="20"/>
      <c r="O5" s="20"/>
      <c r="P5" s="18"/>
      <c r="Q5" s="14"/>
      <c r="R5" s="14"/>
      <c r="S5" s="1"/>
      <c r="Z5" s="10"/>
      <c r="AA5" s="10"/>
      <c r="AB5" s="8"/>
      <c r="AC5" s="8"/>
      <c r="AD5" s="1"/>
      <c r="AE5" s="1"/>
      <c r="AF5" s="1"/>
      <c r="AG5" s="1"/>
      <c r="AJ5" s="1" t="s">
        <v>14</v>
      </c>
      <c r="AK5" s="1"/>
      <c r="AL5" s="1"/>
      <c r="AM5" s="1"/>
      <c r="AN5" s="1"/>
      <c r="AO5" s="1"/>
      <c r="AP5" s="1"/>
      <c r="AQ5" s="1"/>
      <c r="AR5" s="14"/>
      <c r="AS5" s="14"/>
      <c r="AT5" s="21"/>
      <c r="AU5" s="1"/>
      <c r="AV5" s="158">
        <v>40</v>
      </c>
      <c r="AW5" s="159"/>
      <c r="AX5" s="21" t="s">
        <v>15</v>
      </c>
      <c r="AY5" s="1"/>
      <c r="AZ5" s="158">
        <v>160</v>
      </c>
      <c r="BA5" s="159"/>
      <c r="BB5" s="21" t="s">
        <v>16</v>
      </c>
      <c r="BC5" s="1"/>
      <c r="BE5" s="4"/>
    </row>
    <row r="6" spans="2:57" s="6" customFormat="1" ht="20.25" customHeight="1" x14ac:dyDescent="0.4">
      <c r="B6" s="18"/>
      <c r="C6" s="18"/>
      <c r="D6" s="18"/>
      <c r="E6" s="18"/>
      <c r="F6" s="18"/>
      <c r="G6" s="18"/>
      <c r="H6" s="18"/>
      <c r="I6" s="18"/>
      <c r="J6" s="16"/>
      <c r="K6" s="19"/>
      <c r="L6" s="20"/>
      <c r="M6" s="20"/>
      <c r="N6" s="20"/>
      <c r="O6" s="20"/>
      <c r="P6" s="18"/>
      <c r="Q6" s="14"/>
      <c r="R6" s="14"/>
      <c r="S6" s="1"/>
      <c r="Z6" s="10"/>
      <c r="AA6" s="10"/>
      <c r="AB6" s="8"/>
      <c r="AC6" s="8"/>
      <c r="AD6" s="1"/>
      <c r="AE6" s="1"/>
      <c r="AF6" s="1"/>
      <c r="AG6" s="1"/>
      <c r="AJ6" s="1"/>
      <c r="AK6" s="1"/>
      <c r="AL6" s="1"/>
      <c r="AM6" s="1"/>
      <c r="AN6" s="1"/>
      <c r="AO6" s="1"/>
      <c r="AP6" s="1"/>
      <c r="AQ6" s="1" t="s">
        <v>17</v>
      </c>
      <c r="AR6" s="1"/>
      <c r="AS6" s="22"/>
      <c r="AT6" s="22"/>
      <c r="AU6" s="22"/>
      <c r="AV6" s="1"/>
      <c r="AW6" s="1"/>
      <c r="AX6" s="23"/>
      <c r="AY6" s="1"/>
      <c r="AZ6" s="158">
        <v>100</v>
      </c>
      <c r="BA6" s="159"/>
      <c r="BB6" s="21" t="s">
        <v>18</v>
      </c>
      <c r="BC6" s="1"/>
      <c r="BE6" s="4"/>
    </row>
    <row r="7" spans="2:57" s="6" customFormat="1" ht="20.25" customHeight="1" x14ac:dyDescent="0.4">
      <c r="B7" s="18"/>
      <c r="C7" s="18"/>
      <c r="D7" s="18"/>
      <c r="E7" s="18"/>
      <c r="F7" s="18"/>
      <c r="G7" s="18"/>
      <c r="H7" s="18"/>
      <c r="I7" s="18"/>
      <c r="J7" s="18"/>
      <c r="K7" s="24"/>
      <c r="L7" s="24"/>
      <c r="M7" s="24"/>
      <c r="N7" s="18"/>
      <c r="O7" s="25"/>
      <c r="P7" s="26"/>
      <c r="Q7" s="26"/>
      <c r="R7" s="27"/>
      <c r="S7" s="22"/>
      <c r="Z7" s="10"/>
      <c r="AA7" s="10"/>
      <c r="AB7" s="8"/>
      <c r="AC7" s="8"/>
      <c r="AD7" s="21"/>
      <c r="AE7" s="1"/>
      <c r="AF7" s="1"/>
      <c r="AG7" s="1"/>
      <c r="AL7" s="1"/>
      <c r="AM7" s="1"/>
      <c r="AN7" s="28"/>
      <c r="AO7" s="23"/>
      <c r="AP7" s="23"/>
      <c r="AQ7" s="22"/>
      <c r="AR7" s="22"/>
      <c r="AS7" s="22"/>
      <c r="AT7" s="22"/>
      <c r="AU7" s="22"/>
      <c r="AV7" s="22"/>
      <c r="AW7" s="1" t="s">
        <v>19</v>
      </c>
      <c r="AX7" s="1"/>
      <c r="AY7" s="1"/>
      <c r="AZ7" s="160">
        <f>DAY(EOMONTH(DATE(X2,AB2,1),0))</f>
        <v>30</v>
      </c>
      <c r="BA7" s="161"/>
      <c r="BB7" s="21" t="s">
        <v>20</v>
      </c>
      <c r="BE7" s="4"/>
    </row>
    <row r="8" spans="2:57" ht="5.0999999999999996" customHeight="1" thickBot="1" x14ac:dyDescent="0.45">
      <c r="C8" s="30"/>
      <c r="D8" s="30"/>
      <c r="S8" s="30"/>
      <c r="AJ8" s="30"/>
      <c r="BC8" s="31"/>
      <c r="BD8" s="31"/>
      <c r="BE8" s="31"/>
    </row>
    <row r="9" spans="2:57" ht="20.25" customHeight="1" thickBot="1" x14ac:dyDescent="0.45">
      <c r="B9" s="162" t="s">
        <v>21</v>
      </c>
      <c r="C9" s="165" t="s">
        <v>22</v>
      </c>
      <c r="D9" s="166"/>
      <c r="E9" s="171" t="s">
        <v>23</v>
      </c>
      <c r="F9" s="166"/>
      <c r="G9" s="171" t="s">
        <v>24</v>
      </c>
      <c r="H9" s="165"/>
      <c r="I9" s="165"/>
      <c r="J9" s="165"/>
      <c r="K9" s="166"/>
      <c r="L9" s="171" t="s">
        <v>25</v>
      </c>
      <c r="M9" s="165"/>
      <c r="N9" s="165"/>
      <c r="O9" s="174"/>
      <c r="P9" s="177" t="s">
        <v>26</v>
      </c>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9" t="str">
        <f>IF(AZ3="４週","(10)1～4週目の勤務時間数合計","(10)1か月の勤務時間数合計")</f>
        <v>(10)1～4週目の勤務時間数合計</v>
      </c>
      <c r="AV9" s="180"/>
      <c r="AW9" s="179" t="s">
        <v>27</v>
      </c>
      <c r="AX9" s="180"/>
      <c r="AY9" s="187" t="s">
        <v>28</v>
      </c>
      <c r="AZ9" s="187"/>
      <c r="BA9" s="187"/>
      <c r="BB9" s="187"/>
      <c r="BC9" s="187"/>
      <c r="BD9" s="187"/>
    </row>
    <row r="10" spans="2:57" ht="20.25" customHeight="1" thickBot="1" x14ac:dyDescent="0.45">
      <c r="B10" s="163"/>
      <c r="C10" s="167"/>
      <c r="D10" s="168"/>
      <c r="E10" s="172"/>
      <c r="F10" s="168"/>
      <c r="G10" s="172"/>
      <c r="H10" s="167"/>
      <c r="I10" s="167"/>
      <c r="J10" s="167"/>
      <c r="K10" s="168"/>
      <c r="L10" s="172"/>
      <c r="M10" s="167"/>
      <c r="N10" s="167"/>
      <c r="O10" s="175"/>
      <c r="P10" s="189" t="s">
        <v>29</v>
      </c>
      <c r="Q10" s="190"/>
      <c r="R10" s="190"/>
      <c r="S10" s="190"/>
      <c r="T10" s="190"/>
      <c r="U10" s="190"/>
      <c r="V10" s="191"/>
      <c r="W10" s="189" t="s">
        <v>30</v>
      </c>
      <c r="X10" s="190"/>
      <c r="Y10" s="190"/>
      <c r="Z10" s="190"/>
      <c r="AA10" s="190"/>
      <c r="AB10" s="190"/>
      <c r="AC10" s="191"/>
      <c r="AD10" s="189" t="s">
        <v>31</v>
      </c>
      <c r="AE10" s="190"/>
      <c r="AF10" s="190"/>
      <c r="AG10" s="190"/>
      <c r="AH10" s="190"/>
      <c r="AI10" s="190"/>
      <c r="AJ10" s="191"/>
      <c r="AK10" s="189" t="s">
        <v>32</v>
      </c>
      <c r="AL10" s="190"/>
      <c r="AM10" s="190"/>
      <c r="AN10" s="190"/>
      <c r="AO10" s="190"/>
      <c r="AP10" s="190"/>
      <c r="AQ10" s="191"/>
      <c r="AR10" s="189" t="s">
        <v>33</v>
      </c>
      <c r="AS10" s="190"/>
      <c r="AT10" s="191"/>
      <c r="AU10" s="181"/>
      <c r="AV10" s="182"/>
      <c r="AW10" s="181"/>
      <c r="AX10" s="182"/>
      <c r="AY10" s="187"/>
      <c r="AZ10" s="187"/>
      <c r="BA10" s="187"/>
      <c r="BB10" s="187"/>
      <c r="BC10" s="187"/>
      <c r="BD10" s="187"/>
    </row>
    <row r="11" spans="2:57" ht="20.25" customHeight="1" thickBot="1" x14ac:dyDescent="0.45">
      <c r="B11" s="163"/>
      <c r="C11" s="167"/>
      <c r="D11" s="168"/>
      <c r="E11" s="172"/>
      <c r="F11" s="168"/>
      <c r="G11" s="172"/>
      <c r="H11" s="167"/>
      <c r="I11" s="167"/>
      <c r="J11" s="167"/>
      <c r="K11" s="168"/>
      <c r="L11" s="172"/>
      <c r="M11" s="167"/>
      <c r="N11" s="167"/>
      <c r="O11" s="175"/>
      <c r="P11" s="32">
        <f>DAY(DATE($X$2,$AB$2,1))</f>
        <v>1</v>
      </c>
      <c r="Q11" s="33">
        <f>DAY(DATE($X$2,$AB$2,2))</f>
        <v>2</v>
      </c>
      <c r="R11" s="33">
        <f>DAY(DATE($X$2,$AB$2,3))</f>
        <v>3</v>
      </c>
      <c r="S11" s="33">
        <f>DAY(DATE($X$2,$AB$2,4))</f>
        <v>4</v>
      </c>
      <c r="T11" s="33">
        <f>DAY(DATE($X$2,$AB$2,5))</f>
        <v>5</v>
      </c>
      <c r="U11" s="33">
        <f>DAY(DATE($X$2,$AB$2,6))</f>
        <v>6</v>
      </c>
      <c r="V11" s="34">
        <f>DAY(DATE($X$2,$AB$2,7))</f>
        <v>7</v>
      </c>
      <c r="W11" s="32">
        <f>DAY(DATE($X$2,$AB$2,8))</f>
        <v>8</v>
      </c>
      <c r="X11" s="33">
        <f>DAY(DATE($X$2,$AB$2,9))</f>
        <v>9</v>
      </c>
      <c r="Y11" s="33">
        <f>DAY(DATE($X$2,$AB$2,10))</f>
        <v>10</v>
      </c>
      <c r="Z11" s="33">
        <f>DAY(DATE($X$2,$AB$2,11))</f>
        <v>11</v>
      </c>
      <c r="AA11" s="33">
        <f>DAY(DATE($X$2,$AB$2,12))</f>
        <v>12</v>
      </c>
      <c r="AB11" s="33">
        <f>DAY(DATE($X$2,$AB$2,13))</f>
        <v>13</v>
      </c>
      <c r="AC11" s="34">
        <f>DAY(DATE($X$2,$AB$2,14))</f>
        <v>14</v>
      </c>
      <c r="AD11" s="32">
        <f>DAY(DATE($X$2,$AB$2,15))</f>
        <v>15</v>
      </c>
      <c r="AE11" s="33">
        <f>DAY(DATE($X$2,$AB$2,16))</f>
        <v>16</v>
      </c>
      <c r="AF11" s="33">
        <f>DAY(DATE($X$2,$AB$2,17))</f>
        <v>17</v>
      </c>
      <c r="AG11" s="33">
        <f>DAY(DATE($X$2,$AB$2,18))</f>
        <v>18</v>
      </c>
      <c r="AH11" s="33">
        <f>DAY(DATE($X$2,$AB$2,19))</f>
        <v>19</v>
      </c>
      <c r="AI11" s="33">
        <f>DAY(DATE($X$2,$AB$2,20))</f>
        <v>20</v>
      </c>
      <c r="AJ11" s="34">
        <f>DAY(DATE($X$2,$AB$2,21))</f>
        <v>21</v>
      </c>
      <c r="AK11" s="32">
        <f>DAY(DATE($X$2,$AB$2,22))</f>
        <v>22</v>
      </c>
      <c r="AL11" s="33">
        <f>DAY(DATE($X$2,$AB$2,23))</f>
        <v>23</v>
      </c>
      <c r="AM11" s="33">
        <f>DAY(DATE($X$2,$AB$2,24))</f>
        <v>24</v>
      </c>
      <c r="AN11" s="33">
        <f>DAY(DATE($X$2,$AB$2,25))</f>
        <v>25</v>
      </c>
      <c r="AO11" s="33">
        <f>DAY(DATE($X$2,$AB$2,26))</f>
        <v>26</v>
      </c>
      <c r="AP11" s="33">
        <f>DAY(DATE($X$2,$AB$2,27))</f>
        <v>27</v>
      </c>
      <c r="AQ11" s="34">
        <f>DAY(DATE($X$2,$AB$2,28))</f>
        <v>28</v>
      </c>
      <c r="AR11" s="32" t="str">
        <f>IF(AZ3="暦月",IF(DAY(DATE($X$2,$AB$2,29))=29,29,""),"")</f>
        <v/>
      </c>
      <c r="AS11" s="33" t="str">
        <f>IF(AZ3="暦月",IF(DAY(DATE($X$2,$AB$2,30))=30,30,""),"")</f>
        <v/>
      </c>
      <c r="AT11" s="35" t="str">
        <f>IF(AZ3="暦月",IF(DAY(DATE($X$2,$AB$2,31))=31,31,""),"")</f>
        <v/>
      </c>
      <c r="AU11" s="181"/>
      <c r="AV11" s="182"/>
      <c r="AW11" s="181"/>
      <c r="AX11" s="182"/>
      <c r="AY11" s="187"/>
      <c r="AZ11" s="187"/>
      <c r="BA11" s="187"/>
      <c r="BB11" s="187"/>
      <c r="BC11" s="187"/>
      <c r="BD11" s="187"/>
    </row>
    <row r="12" spans="2:57" ht="20.25" hidden="1" customHeight="1" thickBot="1" x14ac:dyDescent="0.45">
      <c r="B12" s="163"/>
      <c r="C12" s="167"/>
      <c r="D12" s="168"/>
      <c r="E12" s="172"/>
      <c r="F12" s="168"/>
      <c r="G12" s="172"/>
      <c r="H12" s="167"/>
      <c r="I12" s="167"/>
      <c r="J12" s="167"/>
      <c r="K12" s="168"/>
      <c r="L12" s="172"/>
      <c r="M12" s="167"/>
      <c r="N12" s="167"/>
      <c r="O12" s="175"/>
      <c r="P12" s="32">
        <f>WEEKDAY(DATE($X$2,$AB$2,1))</f>
        <v>2</v>
      </c>
      <c r="Q12" s="33">
        <f>WEEKDAY(DATE($X$2,$AB$2,2))</f>
        <v>3</v>
      </c>
      <c r="R12" s="33">
        <f>WEEKDAY(DATE($X$2,$AB$2,3))</f>
        <v>4</v>
      </c>
      <c r="S12" s="33">
        <f>WEEKDAY(DATE($X$2,$AB$2,4))</f>
        <v>5</v>
      </c>
      <c r="T12" s="33">
        <f>WEEKDAY(DATE($X$2,$AB$2,5))</f>
        <v>6</v>
      </c>
      <c r="U12" s="33">
        <f>WEEKDAY(DATE($X$2,$AB$2,6))</f>
        <v>7</v>
      </c>
      <c r="V12" s="34">
        <f>WEEKDAY(DATE($X$2,$AB$2,7))</f>
        <v>1</v>
      </c>
      <c r="W12" s="32">
        <f>WEEKDAY(DATE($X$2,$AB$2,8))</f>
        <v>2</v>
      </c>
      <c r="X12" s="33">
        <f>WEEKDAY(DATE($X$2,$AB$2,9))</f>
        <v>3</v>
      </c>
      <c r="Y12" s="33">
        <f>WEEKDAY(DATE($X$2,$AB$2,10))</f>
        <v>4</v>
      </c>
      <c r="Z12" s="33">
        <f>WEEKDAY(DATE($X$2,$AB$2,11))</f>
        <v>5</v>
      </c>
      <c r="AA12" s="33">
        <f>WEEKDAY(DATE($X$2,$AB$2,12))</f>
        <v>6</v>
      </c>
      <c r="AB12" s="33">
        <f>WEEKDAY(DATE($X$2,$AB$2,13))</f>
        <v>7</v>
      </c>
      <c r="AC12" s="34">
        <f>WEEKDAY(DATE($X$2,$AB$2,14))</f>
        <v>1</v>
      </c>
      <c r="AD12" s="32">
        <f>WEEKDAY(DATE($X$2,$AB$2,15))</f>
        <v>2</v>
      </c>
      <c r="AE12" s="33">
        <f>WEEKDAY(DATE($X$2,$AB$2,16))</f>
        <v>3</v>
      </c>
      <c r="AF12" s="33">
        <f>WEEKDAY(DATE($X$2,$AB$2,17))</f>
        <v>4</v>
      </c>
      <c r="AG12" s="33">
        <f>WEEKDAY(DATE($X$2,$AB$2,18))</f>
        <v>5</v>
      </c>
      <c r="AH12" s="33">
        <f>WEEKDAY(DATE($X$2,$AB$2,19))</f>
        <v>6</v>
      </c>
      <c r="AI12" s="33">
        <f>WEEKDAY(DATE($X$2,$AB$2,20))</f>
        <v>7</v>
      </c>
      <c r="AJ12" s="34">
        <f>WEEKDAY(DATE($X$2,$AB$2,21))</f>
        <v>1</v>
      </c>
      <c r="AK12" s="32">
        <f>WEEKDAY(DATE($X$2,$AB$2,22))</f>
        <v>2</v>
      </c>
      <c r="AL12" s="33">
        <f>WEEKDAY(DATE($X$2,$AB$2,23))</f>
        <v>3</v>
      </c>
      <c r="AM12" s="33">
        <f>WEEKDAY(DATE($X$2,$AB$2,24))</f>
        <v>4</v>
      </c>
      <c r="AN12" s="33">
        <f>WEEKDAY(DATE($X$2,$AB$2,25))</f>
        <v>5</v>
      </c>
      <c r="AO12" s="33">
        <f>WEEKDAY(DATE($X$2,$AB$2,26))</f>
        <v>6</v>
      </c>
      <c r="AP12" s="33">
        <f>WEEKDAY(DATE($X$2,$AB$2,27))</f>
        <v>7</v>
      </c>
      <c r="AQ12" s="34">
        <f>WEEKDAY(DATE($X$2,$AB$2,28))</f>
        <v>1</v>
      </c>
      <c r="AR12" s="32">
        <f>IF(AR11=29,WEEKDAY(DATE($X$2,$AB$2,29)),0)</f>
        <v>0</v>
      </c>
      <c r="AS12" s="33">
        <f>IF(AS11=30,WEEKDAY(DATE($X$2,$AB$2,30)),0)</f>
        <v>0</v>
      </c>
      <c r="AT12" s="35">
        <f>IF(AT11=31,WEEKDAY(DATE($X$2,$AB$2,31)),0)</f>
        <v>0</v>
      </c>
      <c r="AU12" s="183"/>
      <c r="AV12" s="184"/>
      <c r="AW12" s="183"/>
      <c r="AX12" s="184"/>
      <c r="AY12" s="188"/>
      <c r="AZ12" s="188"/>
      <c r="BA12" s="188"/>
      <c r="BB12" s="188"/>
      <c r="BC12" s="188"/>
      <c r="BD12" s="188"/>
    </row>
    <row r="13" spans="2:57" ht="20.25" customHeight="1" thickBot="1" x14ac:dyDescent="0.45">
      <c r="B13" s="164"/>
      <c r="C13" s="169"/>
      <c r="D13" s="170"/>
      <c r="E13" s="173"/>
      <c r="F13" s="170"/>
      <c r="G13" s="173"/>
      <c r="H13" s="169"/>
      <c r="I13" s="169"/>
      <c r="J13" s="169"/>
      <c r="K13" s="170"/>
      <c r="L13" s="173"/>
      <c r="M13" s="169"/>
      <c r="N13" s="169"/>
      <c r="O13" s="176"/>
      <c r="P13" s="36" t="str">
        <f>IF(P12=1,"日",IF(P12=2,"月",IF(P12=3,"火",IF(P12=4,"水",IF(P12=5,"木",IF(P12=6,"金","土"))))))</f>
        <v>月</v>
      </c>
      <c r="Q13" s="37" t="str">
        <f t="shared" ref="Q13:AQ13" si="0">IF(Q12=1,"日",IF(Q12=2,"月",IF(Q12=3,"火",IF(Q12=4,"水",IF(Q12=5,"木",IF(Q12=6,"金","土"))))))</f>
        <v>火</v>
      </c>
      <c r="R13" s="37" t="str">
        <f t="shared" si="0"/>
        <v>水</v>
      </c>
      <c r="S13" s="37" t="str">
        <f t="shared" si="0"/>
        <v>木</v>
      </c>
      <c r="T13" s="37" t="str">
        <f t="shared" si="0"/>
        <v>金</v>
      </c>
      <c r="U13" s="37" t="str">
        <f t="shared" si="0"/>
        <v>土</v>
      </c>
      <c r="V13" s="38" t="str">
        <f t="shared" si="0"/>
        <v>日</v>
      </c>
      <c r="W13" s="36" t="str">
        <f t="shared" si="0"/>
        <v>月</v>
      </c>
      <c r="X13" s="37" t="str">
        <f t="shared" si="0"/>
        <v>火</v>
      </c>
      <c r="Y13" s="37" t="str">
        <f t="shared" si="0"/>
        <v>水</v>
      </c>
      <c r="Z13" s="37" t="str">
        <f t="shared" si="0"/>
        <v>木</v>
      </c>
      <c r="AA13" s="37" t="str">
        <f t="shared" si="0"/>
        <v>金</v>
      </c>
      <c r="AB13" s="37" t="str">
        <f t="shared" si="0"/>
        <v>土</v>
      </c>
      <c r="AC13" s="38" t="str">
        <f t="shared" si="0"/>
        <v>日</v>
      </c>
      <c r="AD13" s="36" t="str">
        <f t="shared" si="0"/>
        <v>月</v>
      </c>
      <c r="AE13" s="37" t="str">
        <f t="shared" si="0"/>
        <v>火</v>
      </c>
      <c r="AF13" s="37" t="str">
        <f t="shared" si="0"/>
        <v>水</v>
      </c>
      <c r="AG13" s="37" t="str">
        <f t="shared" si="0"/>
        <v>木</v>
      </c>
      <c r="AH13" s="37" t="str">
        <f t="shared" si="0"/>
        <v>金</v>
      </c>
      <c r="AI13" s="37" t="str">
        <f t="shared" si="0"/>
        <v>土</v>
      </c>
      <c r="AJ13" s="38" t="str">
        <f t="shared" si="0"/>
        <v>日</v>
      </c>
      <c r="AK13" s="36" t="str">
        <f t="shared" si="0"/>
        <v>月</v>
      </c>
      <c r="AL13" s="37" t="str">
        <f t="shared" si="0"/>
        <v>火</v>
      </c>
      <c r="AM13" s="37" t="str">
        <f t="shared" si="0"/>
        <v>水</v>
      </c>
      <c r="AN13" s="37" t="str">
        <f t="shared" si="0"/>
        <v>木</v>
      </c>
      <c r="AO13" s="37" t="str">
        <f t="shared" si="0"/>
        <v>金</v>
      </c>
      <c r="AP13" s="37" t="str">
        <f t="shared" si="0"/>
        <v>土</v>
      </c>
      <c r="AQ13" s="38" t="str">
        <f t="shared" si="0"/>
        <v>日</v>
      </c>
      <c r="AR13" s="37" t="str">
        <f>IF(AR12=1,"日",IF(AR12=2,"月",IF(AR12=3,"火",IF(AR12=4,"水",IF(AR12=5,"木",IF(AR12=6,"金",IF(AR12=0,"","土")))))))</f>
        <v/>
      </c>
      <c r="AS13" s="37" t="str">
        <f>IF(AS12=1,"日",IF(AS12=2,"月",IF(AS12=3,"火",IF(AS12=4,"水",IF(AS12=5,"木",IF(AS12=6,"金",IF(AS12=0,"","土")))))))</f>
        <v/>
      </c>
      <c r="AT13" s="39" t="str">
        <f>IF(AT12=1,"日",IF(AT12=2,"月",IF(AT12=3,"火",IF(AT12=4,"水",IF(AT12=5,"木",IF(AT12=6,"金",IF(AT12=0,"","土")))))))</f>
        <v/>
      </c>
      <c r="AU13" s="185"/>
      <c r="AV13" s="186"/>
      <c r="AW13" s="185"/>
      <c r="AX13" s="186"/>
      <c r="AY13" s="188"/>
      <c r="AZ13" s="188"/>
      <c r="BA13" s="188"/>
      <c r="BB13" s="188"/>
      <c r="BC13" s="188"/>
      <c r="BD13" s="188"/>
    </row>
    <row r="14" spans="2:57" ht="39.950000000000003" customHeight="1" x14ac:dyDescent="0.4">
      <c r="B14" s="40">
        <v>1</v>
      </c>
      <c r="C14" s="212"/>
      <c r="D14" s="213"/>
      <c r="E14" s="214"/>
      <c r="F14" s="215"/>
      <c r="G14" s="216"/>
      <c r="H14" s="217"/>
      <c r="I14" s="217"/>
      <c r="J14" s="217"/>
      <c r="K14" s="218"/>
      <c r="L14" s="219"/>
      <c r="M14" s="220"/>
      <c r="N14" s="220"/>
      <c r="O14" s="221"/>
      <c r="P14" s="41"/>
      <c r="Q14" s="42"/>
      <c r="R14" s="42"/>
      <c r="S14" s="42"/>
      <c r="T14" s="42"/>
      <c r="U14" s="42"/>
      <c r="V14" s="43"/>
      <c r="W14" s="41"/>
      <c r="X14" s="42"/>
      <c r="Y14" s="42"/>
      <c r="Z14" s="42"/>
      <c r="AA14" s="42"/>
      <c r="AB14" s="42"/>
      <c r="AC14" s="43"/>
      <c r="AD14" s="41"/>
      <c r="AE14" s="42"/>
      <c r="AF14" s="42"/>
      <c r="AG14" s="42"/>
      <c r="AH14" s="42"/>
      <c r="AI14" s="42"/>
      <c r="AJ14" s="43"/>
      <c r="AK14" s="41"/>
      <c r="AL14" s="42"/>
      <c r="AM14" s="42"/>
      <c r="AN14" s="42"/>
      <c r="AO14" s="42"/>
      <c r="AP14" s="42"/>
      <c r="AQ14" s="43"/>
      <c r="AR14" s="41"/>
      <c r="AS14" s="42"/>
      <c r="AT14" s="43"/>
      <c r="AU14" s="222">
        <f>IF($AZ$3="４週",SUM(P14:AQ14),IF($AZ$3="暦月",SUM(P14:AT14),""))</f>
        <v>0</v>
      </c>
      <c r="AV14" s="223"/>
      <c r="AW14" s="224">
        <f t="shared" ref="AW14:AW31" si="1">IF($AZ$3="４週",AU14/4,IF($AZ$3="暦月",AU14/($AZ$7/7),""))</f>
        <v>0</v>
      </c>
      <c r="AX14" s="225"/>
      <c r="AY14" s="192"/>
      <c r="AZ14" s="193"/>
      <c r="BA14" s="193"/>
      <c r="BB14" s="193"/>
      <c r="BC14" s="193"/>
      <c r="BD14" s="194"/>
    </row>
    <row r="15" spans="2:57" ht="39.950000000000003" customHeight="1" x14ac:dyDescent="0.4">
      <c r="B15" s="44">
        <f t="shared" ref="B15:B31" si="2">B14+1</f>
        <v>2</v>
      </c>
      <c r="C15" s="195"/>
      <c r="D15" s="196"/>
      <c r="E15" s="197"/>
      <c r="F15" s="198"/>
      <c r="G15" s="199"/>
      <c r="H15" s="200"/>
      <c r="I15" s="200"/>
      <c r="J15" s="200"/>
      <c r="K15" s="201"/>
      <c r="L15" s="202"/>
      <c r="M15" s="203"/>
      <c r="N15" s="203"/>
      <c r="O15" s="204"/>
      <c r="P15" s="45"/>
      <c r="Q15" s="46"/>
      <c r="R15" s="46"/>
      <c r="S15" s="46"/>
      <c r="T15" s="46"/>
      <c r="U15" s="46"/>
      <c r="V15" s="47"/>
      <c r="W15" s="45"/>
      <c r="X15" s="46"/>
      <c r="Y15" s="46"/>
      <c r="Z15" s="46"/>
      <c r="AA15" s="46"/>
      <c r="AB15" s="46"/>
      <c r="AC15" s="47"/>
      <c r="AD15" s="45"/>
      <c r="AE15" s="46"/>
      <c r="AF15" s="46"/>
      <c r="AG15" s="46"/>
      <c r="AH15" s="46"/>
      <c r="AI15" s="46"/>
      <c r="AJ15" s="47"/>
      <c r="AK15" s="45"/>
      <c r="AL15" s="46"/>
      <c r="AM15" s="46"/>
      <c r="AN15" s="46"/>
      <c r="AO15" s="46"/>
      <c r="AP15" s="46"/>
      <c r="AQ15" s="47"/>
      <c r="AR15" s="45"/>
      <c r="AS15" s="46"/>
      <c r="AT15" s="47"/>
      <c r="AU15" s="205">
        <f>IF($AZ$3="４週",SUM(P15:AQ15),IF($AZ$3="暦月",SUM(P15:AT15),""))</f>
        <v>0</v>
      </c>
      <c r="AV15" s="206"/>
      <c r="AW15" s="207">
        <f t="shared" si="1"/>
        <v>0</v>
      </c>
      <c r="AX15" s="208"/>
      <c r="AY15" s="209"/>
      <c r="AZ15" s="210"/>
      <c r="BA15" s="210"/>
      <c r="BB15" s="210"/>
      <c r="BC15" s="210"/>
      <c r="BD15" s="211"/>
    </row>
    <row r="16" spans="2:57" ht="39.950000000000003" customHeight="1" x14ac:dyDescent="0.4">
      <c r="B16" s="44">
        <f t="shared" si="2"/>
        <v>3</v>
      </c>
      <c r="C16" s="195"/>
      <c r="D16" s="196"/>
      <c r="E16" s="197"/>
      <c r="F16" s="198"/>
      <c r="G16" s="199"/>
      <c r="H16" s="200"/>
      <c r="I16" s="200"/>
      <c r="J16" s="200"/>
      <c r="K16" s="201"/>
      <c r="L16" s="202"/>
      <c r="M16" s="203"/>
      <c r="N16" s="203"/>
      <c r="O16" s="204"/>
      <c r="P16" s="45"/>
      <c r="Q16" s="46"/>
      <c r="R16" s="46"/>
      <c r="S16" s="46"/>
      <c r="T16" s="46"/>
      <c r="U16" s="46"/>
      <c r="V16" s="47"/>
      <c r="W16" s="45"/>
      <c r="X16" s="46"/>
      <c r="Y16" s="46"/>
      <c r="Z16" s="46"/>
      <c r="AA16" s="46"/>
      <c r="AB16" s="46"/>
      <c r="AC16" s="47"/>
      <c r="AD16" s="45"/>
      <c r="AE16" s="46"/>
      <c r="AF16" s="46"/>
      <c r="AG16" s="46"/>
      <c r="AH16" s="46"/>
      <c r="AI16" s="46"/>
      <c r="AJ16" s="47"/>
      <c r="AK16" s="45"/>
      <c r="AL16" s="46"/>
      <c r="AM16" s="46"/>
      <c r="AN16" s="46"/>
      <c r="AO16" s="46"/>
      <c r="AP16" s="46"/>
      <c r="AQ16" s="47"/>
      <c r="AR16" s="45"/>
      <c r="AS16" s="46"/>
      <c r="AT16" s="47"/>
      <c r="AU16" s="205">
        <f>IF($AZ$3="４週",SUM(P16:AQ16),IF($AZ$3="暦月",SUM(P16:AT16),""))</f>
        <v>0</v>
      </c>
      <c r="AV16" s="206"/>
      <c r="AW16" s="207">
        <f t="shared" si="1"/>
        <v>0</v>
      </c>
      <c r="AX16" s="208"/>
      <c r="AY16" s="209"/>
      <c r="AZ16" s="210"/>
      <c r="BA16" s="210"/>
      <c r="BB16" s="210"/>
      <c r="BC16" s="210"/>
      <c r="BD16" s="211"/>
    </row>
    <row r="17" spans="2:56" ht="39.950000000000003" customHeight="1" x14ac:dyDescent="0.4">
      <c r="B17" s="44">
        <f t="shared" si="2"/>
        <v>4</v>
      </c>
      <c r="C17" s="195"/>
      <c r="D17" s="196"/>
      <c r="E17" s="197"/>
      <c r="F17" s="198"/>
      <c r="G17" s="199"/>
      <c r="H17" s="200"/>
      <c r="I17" s="200"/>
      <c r="J17" s="200"/>
      <c r="K17" s="201"/>
      <c r="L17" s="202"/>
      <c r="M17" s="203"/>
      <c r="N17" s="203"/>
      <c r="O17" s="204"/>
      <c r="P17" s="45"/>
      <c r="Q17" s="46"/>
      <c r="R17" s="46"/>
      <c r="S17" s="46"/>
      <c r="T17" s="46"/>
      <c r="U17" s="46"/>
      <c r="V17" s="47"/>
      <c r="W17" s="45"/>
      <c r="X17" s="46"/>
      <c r="Y17" s="46"/>
      <c r="Z17" s="46"/>
      <c r="AA17" s="46"/>
      <c r="AB17" s="46"/>
      <c r="AC17" s="47"/>
      <c r="AD17" s="45"/>
      <c r="AE17" s="46"/>
      <c r="AF17" s="46"/>
      <c r="AG17" s="46"/>
      <c r="AH17" s="46"/>
      <c r="AI17" s="46"/>
      <c r="AJ17" s="47"/>
      <c r="AK17" s="45"/>
      <c r="AL17" s="46"/>
      <c r="AM17" s="46"/>
      <c r="AN17" s="46"/>
      <c r="AO17" s="46"/>
      <c r="AP17" s="46"/>
      <c r="AQ17" s="47"/>
      <c r="AR17" s="45"/>
      <c r="AS17" s="46"/>
      <c r="AT17" s="47"/>
      <c r="AU17" s="205">
        <f>IF($AZ$3="４週",SUM(P17:AQ17),IF($AZ$3="暦月",SUM(P17:AT17),""))</f>
        <v>0</v>
      </c>
      <c r="AV17" s="206"/>
      <c r="AW17" s="207">
        <f t="shared" si="1"/>
        <v>0</v>
      </c>
      <c r="AX17" s="208"/>
      <c r="AY17" s="209"/>
      <c r="AZ17" s="210"/>
      <c r="BA17" s="210"/>
      <c r="BB17" s="210"/>
      <c r="BC17" s="210"/>
      <c r="BD17" s="211"/>
    </row>
    <row r="18" spans="2:56" ht="39.950000000000003" customHeight="1" x14ac:dyDescent="0.4">
      <c r="B18" s="44">
        <f t="shared" si="2"/>
        <v>5</v>
      </c>
      <c r="C18" s="195"/>
      <c r="D18" s="196"/>
      <c r="E18" s="197"/>
      <c r="F18" s="198"/>
      <c r="G18" s="199"/>
      <c r="H18" s="200"/>
      <c r="I18" s="200"/>
      <c r="J18" s="200"/>
      <c r="K18" s="201"/>
      <c r="L18" s="202"/>
      <c r="M18" s="203"/>
      <c r="N18" s="203"/>
      <c r="O18" s="204"/>
      <c r="P18" s="45"/>
      <c r="Q18" s="46"/>
      <c r="R18" s="46"/>
      <c r="S18" s="46"/>
      <c r="T18" s="46"/>
      <c r="U18" s="46"/>
      <c r="V18" s="47"/>
      <c r="W18" s="45"/>
      <c r="X18" s="46"/>
      <c r="Y18" s="46"/>
      <c r="Z18" s="46"/>
      <c r="AA18" s="46"/>
      <c r="AB18" s="46"/>
      <c r="AC18" s="47"/>
      <c r="AD18" s="45"/>
      <c r="AE18" s="46"/>
      <c r="AF18" s="46"/>
      <c r="AG18" s="46"/>
      <c r="AH18" s="46"/>
      <c r="AI18" s="46"/>
      <c r="AJ18" s="47"/>
      <c r="AK18" s="45"/>
      <c r="AL18" s="46"/>
      <c r="AM18" s="46"/>
      <c r="AN18" s="46"/>
      <c r="AO18" s="46"/>
      <c r="AP18" s="46"/>
      <c r="AQ18" s="47"/>
      <c r="AR18" s="45"/>
      <c r="AS18" s="46"/>
      <c r="AT18" s="47"/>
      <c r="AU18" s="205">
        <f t="shared" ref="AU18:AU31" si="3">IF($AZ$3="４週",SUM(P18:AQ18),IF($AZ$3="暦月",SUM(P18:AT18),""))</f>
        <v>0</v>
      </c>
      <c r="AV18" s="206"/>
      <c r="AW18" s="207">
        <f t="shared" si="1"/>
        <v>0</v>
      </c>
      <c r="AX18" s="208"/>
      <c r="AY18" s="209"/>
      <c r="AZ18" s="210"/>
      <c r="BA18" s="210"/>
      <c r="BB18" s="210"/>
      <c r="BC18" s="210"/>
      <c r="BD18" s="211"/>
    </row>
    <row r="19" spans="2:56" ht="39.950000000000003" customHeight="1" x14ac:dyDescent="0.4">
      <c r="B19" s="44">
        <f t="shared" si="2"/>
        <v>6</v>
      </c>
      <c r="C19" s="195"/>
      <c r="D19" s="196"/>
      <c r="E19" s="197"/>
      <c r="F19" s="198"/>
      <c r="G19" s="199"/>
      <c r="H19" s="200"/>
      <c r="I19" s="200"/>
      <c r="J19" s="200"/>
      <c r="K19" s="201"/>
      <c r="L19" s="202"/>
      <c r="M19" s="203"/>
      <c r="N19" s="203"/>
      <c r="O19" s="204"/>
      <c r="P19" s="45"/>
      <c r="Q19" s="46"/>
      <c r="R19" s="46"/>
      <c r="S19" s="46"/>
      <c r="T19" s="46"/>
      <c r="U19" s="46"/>
      <c r="V19" s="47"/>
      <c r="W19" s="45"/>
      <c r="X19" s="46"/>
      <c r="Y19" s="46"/>
      <c r="Z19" s="46"/>
      <c r="AA19" s="46"/>
      <c r="AB19" s="46"/>
      <c r="AC19" s="47"/>
      <c r="AD19" s="45"/>
      <c r="AE19" s="46"/>
      <c r="AF19" s="46"/>
      <c r="AG19" s="46"/>
      <c r="AH19" s="46"/>
      <c r="AI19" s="46"/>
      <c r="AJ19" s="47"/>
      <c r="AK19" s="45"/>
      <c r="AL19" s="46"/>
      <c r="AM19" s="46"/>
      <c r="AN19" s="46"/>
      <c r="AO19" s="46"/>
      <c r="AP19" s="46"/>
      <c r="AQ19" s="47"/>
      <c r="AR19" s="45"/>
      <c r="AS19" s="46"/>
      <c r="AT19" s="47"/>
      <c r="AU19" s="205">
        <f t="shared" si="3"/>
        <v>0</v>
      </c>
      <c r="AV19" s="206"/>
      <c r="AW19" s="207">
        <f t="shared" si="1"/>
        <v>0</v>
      </c>
      <c r="AX19" s="208"/>
      <c r="AY19" s="209"/>
      <c r="AZ19" s="210"/>
      <c r="BA19" s="210"/>
      <c r="BB19" s="210"/>
      <c r="BC19" s="210"/>
      <c r="BD19" s="211"/>
    </row>
    <row r="20" spans="2:56" ht="39.950000000000003" customHeight="1" x14ac:dyDescent="0.4">
      <c r="B20" s="44">
        <f t="shared" si="2"/>
        <v>7</v>
      </c>
      <c r="C20" s="195"/>
      <c r="D20" s="196"/>
      <c r="E20" s="197"/>
      <c r="F20" s="198"/>
      <c r="G20" s="199"/>
      <c r="H20" s="200"/>
      <c r="I20" s="200"/>
      <c r="J20" s="200"/>
      <c r="K20" s="201"/>
      <c r="L20" s="202"/>
      <c r="M20" s="203"/>
      <c r="N20" s="203"/>
      <c r="O20" s="204"/>
      <c r="P20" s="45"/>
      <c r="Q20" s="46"/>
      <c r="R20" s="46"/>
      <c r="S20" s="46"/>
      <c r="T20" s="46"/>
      <c r="U20" s="46"/>
      <c r="V20" s="47"/>
      <c r="W20" s="45"/>
      <c r="X20" s="46"/>
      <c r="Y20" s="46"/>
      <c r="Z20" s="46"/>
      <c r="AA20" s="46"/>
      <c r="AB20" s="46"/>
      <c r="AC20" s="47"/>
      <c r="AD20" s="45"/>
      <c r="AE20" s="46"/>
      <c r="AF20" s="46"/>
      <c r="AG20" s="46"/>
      <c r="AH20" s="46"/>
      <c r="AI20" s="46"/>
      <c r="AJ20" s="47"/>
      <c r="AK20" s="45"/>
      <c r="AL20" s="46"/>
      <c r="AM20" s="46"/>
      <c r="AN20" s="46"/>
      <c r="AO20" s="46"/>
      <c r="AP20" s="46"/>
      <c r="AQ20" s="47"/>
      <c r="AR20" s="45"/>
      <c r="AS20" s="46"/>
      <c r="AT20" s="47"/>
      <c r="AU20" s="205">
        <f>IF($AZ$3="４週",SUM(P20:AQ20),IF($AZ$3="暦月",SUM(P20:AT20),""))</f>
        <v>0</v>
      </c>
      <c r="AV20" s="206"/>
      <c r="AW20" s="207">
        <f t="shared" si="1"/>
        <v>0</v>
      </c>
      <c r="AX20" s="208"/>
      <c r="AY20" s="209"/>
      <c r="AZ20" s="210"/>
      <c r="BA20" s="210"/>
      <c r="BB20" s="210"/>
      <c r="BC20" s="210"/>
      <c r="BD20" s="211"/>
    </row>
    <row r="21" spans="2:56" ht="39.950000000000003" customHeight="1" x14ac:dyDescent="0.4">
      <c r="B21" s="44">
        <f t="shared" si="2"/>
        <v>8</v>
      </c>
      <c r="C21" s="195"/>
      <c r="D21" s="196"/>
      <c r="E21" s="197"/>
      <c r="F21" s="198"/>
      <c r="G21" s="199"/>
      <c r="H21" s="200"/>
      <c r="I21" s="200"/>
      <c r="J21" s="200"/>
      <c r="K21" s="201"/>
      <c r="L21" s="202"/>
      <c r="M21" s="203"/>
      <c r="N21" s="203"/>
      <c r="O21" s="204"/>
      <c r="P21" s="45"/>
      <c r="Q21" s="46"/>
      <c r="R21" s="46"/>
      <c r="S21" s="46"/>
      <c r="T21" s="46"/>
      <c r="U21" s="46"/>
      <c r="V21" s="47"/>
      <c r="W21" s="45"/>
      <c r="X21" s="46"/>
      <c r="Y21" s="46"/>
      <c r="Z21" s="46"/>
      <c r="AA21" s="46"/>
      <c r="AB21" s="46"/>
      <c r="AC21" s="47"/>
      <c r="AD21" s="45"/>
      <c r="AE21" s="46"/>
      <c r="AF21" s="46"/>
      <c r="AG21" s="46"/>
      <c r="AH21" s="46"/>
      <c r="AI21" s="46"/>
      <c r="AJ21" s="47"/>
      <c r="AK21" s="45"/>
      <c r="AL21" s="46"/>
      <c r="AM21" s="46"/>
      <c r="AN21" s="46"/>
      <c r="AO21" s="46"/>
      <c r="AP21" s="46"/>
      <c r="AQ21" s="47"/>
      <c r="AR21" s="45"/>
      <c r="AS21" s="46"/>
      <c r="AT21" s="47"/>
      <c r="AU21" s="205">
        <f t="shared" si="3"/>
        <v>0</v>
      </c>
      <c r="AV21" s="206"/>
      <c r="AW21" s="207">
        <f t="shared" si="1"/>
        <v>0</v>
      </c>
      <c r="AX21" s="208"/>
      <c r="AY21" s="209"/>
      <c r="AZ21" s="210"/>
      <c r="BA21" s="210"/>
      <c r="BB21" s="210"/>
      <c r="BC21" s="210"/>
      <c r="BD21" s="211"/>
    </row>
    <row r="22" spans="2:56" ht="39.950000000000003" customHeight="1" x14ac:dyDescent="0.4">
      <c r="B22" s="44">
        <f t="shared" si="2"/>
        <v>9</v>
      </c>
      <c r="C22" s="195"/>
      <c r="D22" s="196"/>
      <c r="E22" s="197"/>
      <c r="F22" s="198"/>
      <c r="G22" s="199"/>
      <c r="H22" s="200"/>
      <c r="I22" s="200"/>
      <c r="J22" s="200"/>
      <c r="K22" s="201"/>
      <c r="L22" s="202"/>
      <c r="M22" s="203"/>
      <c r="N22" s="203"/>
      <c r="O22" s="204"/>
      <c r="P22" s="45"/>
      <c r="Q22" s="46"/>
      <c r="R22" s="46"/>
      <c r="S22" s="46"/>
      <c r="T22" s="46"/>
      <c r="U22" s="46"/>
      <c r="V22" s="47"/>
      <c r="W22" s="45"/>
      <c r="X22" s="46"/>
      <c r="Y22" s="46"/>
      <c r="Z22" s="46"/>
      <c r="AA22" s="46"/>
      <c r="AB22" s="46"/>
      <c r="AC22" s="47"/>
      <c r="AD22" s="45"/>
      <c r="AE22" s="46"/>
      <c r="AF22" s="46"/>
      <c r="AG22" s="46"/>
      <c r="AH22" s="46"/>
      <c r="AI22" s="46"/>
      <c r="AJ22" s="47"/>
      <c r="AK22" s="45"/>
      <c r="AL22" s="46"/>
      <c r="AM22" s="46"/>
      <c r="AN22" s="46"/>
      <c r="AO22" s="46"/>
      <c r="AP22" s="46"/>
      <c r="AQ22" s="47"/>
      <c r="AR22" s="45"/>
      <c r="AS22" s="46"/>
      <c r="AT22" s="47"/>
      <c r="AU22" s="205">
        <f t="shared" si="3"/>
        <v>0</v>
      </c>
      <c r="AV22" s="206"/>
      <c r="AW22" s="207">
        <f t="shared" si="1"/>
        <v>0</v>
      </c>
      <c r="AX22" s="208"/>
      <c r="AY22" s="209"/>
      <c r="AZ22" s="210"/>
      <c r="BA22" s="210"/>
      <c r="BB22" s="210"/>
      <c r="BC22" s="210"/>
      <c r="BD22" s="211"/>
    </row>
    <row r="23" spans="2:56" ht="39.950000000000003" customHeight="1" x14ac:dyDescent="0.4">
      <c r="B23" s="44">
        <f t="shared" si="2"/>
        <v>10</v>
      </c>
      <c r="C23" s="195"/>
      <c r="D23" s="196"/>
      <c r="E23" s="197"/>
      <c r="F23" s="198"/>
      <c r="G23" s="199"/>
      <c r="H23" s="200"/>
      <c r="I23" s="200"/>
      <c r="J23" s="200"/>
      <c r="K23" s="201"/>
      <c r="L23" s="202"/>
      <c r="M23" s="203"/>
      <c r="N23" s="203"/>
      <c r="O23" s="204"/>
      <c r="P23" s="45"/>
      <c r="Q23" s="46"/>
      <c r="R23" s="46"/>
      <c r="S23" s="46"/>
      <c r="T23" s="46"/>
      <c r="U23" s="46"/>
      <c r="V23" s="47"/>
      <c r="W23" s="45"/>
      <c r="X23" s="46"/>
      <c r="Y23" s="46"/>
      <c r="Z23" s="46"/>
      <c r="AA23" s="46"/>
      <c r="AB23" s="46"/>
      <c r="AC23" s="47"/>
      <c r="AD23" s="45"/>
      <c r="AE23" s="46"/>
      <c r="AF23" s="46"/>
      <c r="AG23" s="46"/>
      <c r="AH23" s="46"/>
      <c r="AI23" s="46"/>
      <c r="AJ23" s="47"/>
      <c r="AK23" s="45"/>
      <c r="AL23" s="46"/>
      <c r="AM23" s="46"/>
      <c r="AN23" s="46"/>
      <c r="AO23" s="46"/>
      <c r="AP23" s="46"/>
      <c r="AQ23" s="47"/>
      <c r="AR23" s="45"/>
      <c r="AS23" s="46"/>
      <c r="AT23" s="47"/>
      <c r="AU23" s="205">
        <f t="shared" si="3"/>
        <v>0</v>
      </c>
      <c r="AV23" s="206"/>
      <c r="AW23" s="207">
        <f t="shared" si="1"/>
        <v>0</v>
      </c>
      <c r="AX23" s="208"/>
      <c r="AY23" s="209"/>
      <c r="AZ23" s="210"/>
      <c r="BA23" s="210"/>
      <c r="BB23" s="210"/>
      <c r="BC23" s="210"/>
      <c r="BD23" s="211"/>
    </row>
    <row r="24" spans="2:56" ht="39.950000000000003" customHeight="1" x14ac:dyDescent="0.4">
      <c r="B24" s="44">
        <f t="shared" si="2"/>
        <v>11</v>
      </c>
      <c r="C24" s="195"/>
      <c r="D24" s="196"/>
      <c r="E24" s="197"/>
      <c r="F24" s="198"/>
      <c r="G24" s="199"/>
      <c r="H24" s="200"/>
      <c r="I24" s="200"/>
      <c r="J24" s="200"/>
      <c r="K24" s="201"/>
      <c r="L24" s="202"/>
      <c r="M24" s="203"/>
      <c r="N24" s="203"/>
      <c r="O24" s="204"/>
      <c r="P24" s="45"/>
      <c r="Q24" s="46"/>
      <c r="R24" s="46"/>
      <c r="S24" s="46"/>
      <c r="T24" s="46"/>
      <c r="U24" s="46"/>
      <c r="V24" s="47"/>
      <c r="W24" s="45"/>
      <c r="X24" s="46"/>
      <c r="Y24" s="46"/>
      <c r="Z24" s="46"/>
      <c r="AA24" s="46"/>
      <c r="AB24" s="46"/>
      <c r="AC24" s="47"/>
      <c r="AD24" s="45"/>
      <c r="AE24" s="46"/>
      <c r="AF24" s="46"/>
      <c r="AG24" s="46"/>
      <c r="AH24" s="46"/>
      <c r="AI24" s="46"/>
      <c r="AJ24" s="47"/>
      <c r="AK24" s="45"/>
      <c r="AL24" s="46"/>
      <c r="AM24" s="46"/>
      <c r="AN24" s="46"/>
      <c r="AO24" s="46"/>
      <c r="AP24" s="46"/>
      <c r="AQ24" s="47"/>
      <c r="AR24" s="45"/>
      <c r="AS24" s="46"/>
      <c r="AT24" s="47"/>
      <c r="AU24" s="205">
        <f t="shared" si="3"/>
        <v>0</v>
      </c>
      <c r="AV24" s="206"/>
      <c r="AW24" s="207">
        <f t="shared" si="1"/>
        <v>0</v>
      </c>
      <c r="AX24" s="208"/>
      <c r="AY24" s="209"/>
      <c r="AZ24" s="210"/>
      <c r="BA24" s="210"/>
      <c r="BB24" s="210"/>
      <c r="BC24" s="210"/>
      <c r="BD24" s="211"/>
    </row>
    <row r="25" spans="2:56" ht="39.950000000000003" customHeight="1" x14ac:dyDescent="0.4">
      <c r="B25" s="44">
        <f t="shared" si="2"/>
        <v>12</v>
      </c>
      <c r="C25" s="195"/>
      <c r="D25" s="196"/>
      <c r="E25" s="197"/>
      <c r="F25" s="198"/>
      <c r="G25" s="199"/>
      <c r="H25" s="200"/>
      <c r="I25" s="200"/>
      <c r="J25" s="200"/>
      <c r="K25" s="201"/>
      <c r="L25" s="202"/>
      <c r="M25" s="203"/>
      <c r="N25" s="203"/>
      <c r="O25" s="204"/>
      <c r="P25" s="45"/>
      <c r="Q25" s="46"/>
      <c r="R25" s="46"/>
      <c r="S25" s="46"/>
      <c r="T25" s="46"/>
      <c r="U25" s="46"/>
      <c r="V25" s="47"/>
      <c r="W25" s="45"/>
      <c r="X25" s="46"/>
      <c r="Y25" s="46"/>
      <c r="Z25" s="46"/>
      <c r="AA25" s="46"/>
      <c r="AB25" s="46"/>
      <c r="AC25" s="47"/>
      <c r="AD25" s="45"/>
      <c r="AE25" s="46"/>
      <c r="AF25" s="46"/>
      <c r="AG25" s="46"/>
      <c r="AH25" s="46"/>
      <c r="AI25" s="46"/>
      <c r="AJ25" s="47"/>
      <c r="AK25" s="45"/>
      <c r="AL25" s="46"/>
      <c r="AM25" s="46"/>
      <c r="AN25" s="46"/>
      <c r="AO25" s="46"/>
      <c r="AP25" s="46"/>
      <c r="AQ25" s="47"/>
      <c r="AR25" s="45"/>
      <c r="AS25" s="46"/>
      <c r="AT25" s="47"/>
      <c r="AU25" s="205">
        <f t="shared" si="3"/>
        <v>0</v>
      </c>
      <c r="AV25" s="206"/>
      <c r="AW25" s="207">
        <f t="shared" si="1"/>
        <v>0</v>
      </c>
      <c r="AX25" s="208"/>
      <c r="AY25" s="209"/>
      <c r="AZ25" s="210"/>
      <c r="BA25" s="210"/>
      <c r="BB25" s="210"/>
      <c r="BC25" s="210"/>
      <c r="BD25" s="211"/>
    </row>
    <row r="26" spans="2:56" ht="39.950000000000003" customHeight="1" x14ac:dyDescent="0.4">
      <c r="B26" s="44">
        <f t="shared" si="2"/>
        <v>13</v>
      </c>
      <c r="C26" s="195"/>
      <c r="D26" s="196"/>
      <c r="E26" s="197"/>
      <c r="F26" s="198"/>
      <c r="G26" s="199"/>
      <c r="H26" s="200"/>
      <c r="I26" s="200"/>
      <c r="J26" s="200"/>
      <c r="K26" s="201"/>
      <c r="L26" s="202"/>
      <c r="M26" s="203"/>
      <c r="N26" s="203"/>
      <c r="O26" s="204"/>
      <c r="P26" s="45"/>
      <c r="Q26" s="46"/>
      <c r="R26" s="46"/>
      <c r="S26" s="46"/>
      <c r="T26" s="46"/>
      <c r="U26" s="46"/>
      <c r="V26" s="47"/>
      <c r="W26" s="45"/>
      <c r="X26" s="46"/>
      <c r="Y26" s="46"/>
      <c r="Z26" s="46"/>
      <c r="AA26" s="46"/>
      <c r="AB26" s="46"/>
      <c r="AC26" s="47"/>
      <c r="AD26" s="45"/>
      <c r="AE26" s="46"/>
      <c r="AF26" s="46"/>
      <c r="AG26" s="46"/>
      <c r="AH26" s="46"/>
      <c r="AI26" s="46"/>
      <c r="AJ26" s="47"/>
      <c r="AK26" s="45"/>
      <c r="AL26" s="46"/>
      <c r="AM26" s="46"/>
      <c r="AN26" s="46"/>
      <c r="AO26" s="46"/>
      <c r="AP26" s="46"/>
      <c r="AQ26" s="47"/>
      <c r="AR26" s="45"/>
      <c r="AS26" s="46"/>
      <c r="AT26" s="47"/>
      <c r="AU26" s="205">
        <f t="shared" si="3"/>
        <v>0</v>
      </c>
      <c r="AV26" s="206"/>
      <c r="AW26" s="207">
        <f t="shared" si="1"/>
        <v>0</v>
      </c>
      <c r="AX26" s="208"/>
      <c r="AY26" s="209"/>
      <c r="AZ26" s="210"/>
      <c r="BA26" s="210"/>
      <c r="BB26" s="210"/>
      <c r="BC26" s="210"/>
      <c r="BD26" s="211"/>
    </row>
    <row r="27" spans="2:56" ht="39.950000000000003" customHeight="1" x14ac:dyDescent="0.4">
      <c r="B27" s="44">
        <f t="shared" si="2"/>
        <v>14</v>
      </c>
      <c r="C27" s="195"/>
      <c r="D27" s="196"/>
      <c r="E27" s="197"/>
      <c r="F27" s="198"/>
      <c r="G27" s="199"/>
      <c r="H27" s="200"/>
      <c r="I27" s="200"/>
      <c r="J27" s="200"/>
      <c r="K27" s="201"/>
      <c r="L27" s="202"/>
      <c r="M27" s="203"/>
      <c r="N27" s="203"/>
      <c r="O27" s="204"/>
      <c r="P27" s="45"/>
      <c r="Q27" s="46"/>
      <c r="R27" s="46"/>
      <c r="S27" s="46"/>
      <c r="T27" s="46"/>
      <c r="U27" s="46"/>
      <c r="V27" s="47"/>
      <c r="W27" s="45"/>
      <c r="X27" s="46"/>
      <c r="Y27" s="46"/>
      <c r="Z27" s="46"/>
      <c r="AA27" s="46"/>
      <c r="AB27" s="46"/>
      <c r="AC27" s="47"/>
      <c r="AD27" s="45"/>
      <c r="AE27" s="46"/>
      <c r="AF27" s="46"/>
      <c r="AG27" s="46"/>
      <c r="AH27" s="46"/>
      <c r="AI27" s="46"/>
      <c r="AJ27" s="47"/>
      <c r="AK27" s="45"/>
      <c r="AL27" s="46"/>
      <c r="AM27" s="46"/>
      <c r="AN27" s="46"/>
      <c r="AO27" s="46"/>
      <c r="AP27" s="46"/>
      <c r="AQ27" s="47"/>
      <c r="AR27" s="45"/>
      <c r="AS27" s="46"/>
      <c r="AT27" s="47"/>
      <c r="AU27" s="205">
        <f t="shared" si="3"/>
        <v>0</v>
      </c>
      <c r="AV27" s="206"/>
      <c r="AW27" s="207">
        <f t="shared" si="1"/>
        <v>0</v>
      </c>
      <c r="AX27" s="208"/>
      <c r="AY27" s="209"/>
      <c r="AZ27" s="210"/>
      <c r="BA27" s="210"/>
      <c r="BB27" s="210"/>
      <c r="BC27" s="210"/>
      <c r="BD27" s="211"/>
    </row>
    <row r="28" spans="2:56" ht="39.950000000000003" customHeight="1" x14ac:dyDescent="0.4">
      <c r="B28" s="44">
        <f t="shared" si="2"/>
        <v>15</v>
      </c>
      <c r="C28" s="195"/>
      <c r="D28" s="196"/>
      <c r="E28" s="197"/>
      <c r="F28" s="198"/>
      <c r="G28" s="199"/>
      <c r="H28" s="200"/>
      <c r="I28" s="200"/>
      <c r="J28" s="200"/>
      <c r="K28" s="201"/>
      <c r="L28" s="202"/>
      <c r="M28" s="203"/>
      <c r="N28" s="203"/>
      <c r="O28" s="204"/>
      <c r="P28" s="45"/>
      <c r="Q28" s="46"/>
      <c r="R28" s="46"/>
      <c r="S28" s="46"/>
      <c r="T28" s="46"/>
      <c r="U28" s="46"/>
      <c r="V28" s="47"/>
      <c r="W28" s="45"/>
      <c r="X28" s="46"/>
      <c r="Y28" s="46"/>
      <c r="Z28" s="46"/>
      <c r="AA28" s="46"/>
      <c r="AB28" s="46"/>
      <c r="AC28" s="47"/>
      <c r="AD28" s="45"/>
      <c r="AE28" s="46"/>
      <c r="AF28" s="46"/>
      <c r="AG28" s="46"/>
      <c r="AH28" s="46"/>
      <c r="AI28" s="46"/>
      <c r="AJ28" s="47"/>
      <c r="AK28" s="45"/>
      <c r="AL28" s="46"/>
      <c r="AM28" s="46"/>
      <c r="AN28" s="46"/>
      <c r="AO28" s="46"/>
      <c r="AP28" s="46"/>
      <c r="AQ28" s="47"/>
      <c r="AR28" s="45"/>
      <c r="AS28" s="46"/>
      <c r="AT28" s="47"/>
      <c r="AU28" s="205">
        <f t="shared" si="3"/>
        <v>0</v>
      </c>
      <c r="AV28" s="206"/>
      <c r="AW28" s="207">
        <f t="shared" si="1"/>
        <v>0</v>
      </c>
      <c r="AX28" s="208"/>
      <c r="AY28" s="209"/>
      <c r="AZ28" s="210"/>
      <c r="BA28" s="210"/>
      <c r="BB28" s="210"/>
      <c r="BC28" s="210"/>
      <c r="BD28" s="211"/>
    </row>
    <row r="29" spans="2:56" ht="39.950000000000003" customHeight="1" x14ac:dyDescent="0.4">
      <c r="B29" s="44">
        <f t="shared" si="2"/>
        <v>16</v>
      </c>
      <c r="C29" s="195"/>
      <c r="D29" s="196"/>
      <c r="E29" s="197"/>
      <c r="F29" s="198"/>
      <c r="G29" s="199"/>
      <c r="H29" s="200"/>
      <c r="I29" s="200"/>
      <c r="J29" s="200"/>
      <c r="K29" s="201"/>
      <c r="L29" s="202"/>
      <c r="M29" s="203"/>
      <c r="N29" s="203"/>
      <c r="O29" s="204"/>
      <c r="P29" s="45"/>
      <c r="Q29" s="46"/>
      <c r="R29" s="46"/>
      <c r="S29" s="46"/>
      <c r="T29" s="46"/>
      <c r="U29" s="46"/>
      <c r="V29" s="47"/>
      <c r="W29" s="45"/>
      <c r="X29" s="46"/>
      <c r="Y29" s="46"/>
      <c r="Z29" s="46"/>
      <c r="AA29" s="46"/>
      <c r="AB29" s="46"/>
      <c r="AC29" s="47"/>
      <c r="AD29" s="45"/>
      <c r="AE29" s="46"/>
      <c r="AF29" s="46"/>
      <c r="AG29" s="46"/>
      <c r="AH29" s="46"/>
      <c r="AI29" s="46"/>
      <c r="AJ29" s="47"/>
      <c r="AK29" s="45"/>
      <c r="AL29" s="46"/>
      <c r="AM29" s="46"/>
      <c r="AN29" s="46"/>
      <c r="AO29" s="46"/>
      <c r="AP29" s="46"/>
      <c r="AQ29" s="47"/>
      <c r="AR29" s="45"/>
      <c r="AS29" s="46"/>
      <c r="AT29" s="47"/>
      <c r="AU29" s="205">
        <f t="shared" si="3"/>
        <v>0</v>
      </c>
      <c r="AV29" s="206"/>
      <c r="AW29" s="207">
        <f t="shared" si="1"/>
        <v>0</v>
      </c>
      <c r="AX29" s="208"/>
      <c r="AY29" s="209"/>
      <c r="AZ29" s="210"/>
      <c r="BA29" s="210"/>
      <c r="BB29" s="210"/>
      <c r="BC29" s="210"/>
      <c r="BD29" s="211"/>
    </row>
    <row r="30" spans="2:56" ht="39.950000000000003" customHeight="1" x14ac:dyDescent="0.4">
      <c r="B30" s="44">
        <f t="shared" si="2"/>
        <v>17</v>
      </c>
      <c r="C30" s="195"/>
      <c r="D30" s="196"/>
      <c r="E30" s="197"/>
      <c r="F30" s="198"/>
      <c r="G30" s="199"/>
      <c r="H30" s="200"/>
      <c r="I30" s="200"/>
      <c r="J30" s="200"/>
      <c r="K30" s="201"/>
      <c r="L30" s="202"/>
      <c r="M30" s="203"/>
      <c r="N30" s="203"/>
      <c r="O30" s="204"/>
      <c r="P30" s="45"/>
      <c r="Q30" s="46"/>
      <c r="R30" s="46"/>
      <c r="S30" s="46"/>
      <c r="T30" s="46"/>
      <c r="U30" s="46"/>
      <c r="V30" s="47"/>
      <c r="W30" s="45"/>
      <c r="X30" s="46"/>
      <c r="Y30" s="46"/>
      <c r="Z30" s="46"/>
      <c r="AA30" s="46"/>
      <c r="AB30" s="46"/>
      <c r="AC30" s="47"/>
      <c r="AD30" s="45"/>
      <c r="AE30" s="46"/>
      <c r="AF30" s="46"/>
      <c r="AG30" s="46"/>
      <c r="AH30" s="46"/>
      <c r="AI30" s="46"/>
      <c r="AJ30" s="47"/>
      <c r="AK30" s="45"/>
      <c r="AL30" s="46"/>
      <c r="AM30" s="46"/>
      <c r="AN30" s="46"/>
      <c r="AO30" s="46"/>
      <c r="AP30" s="46"/>
      <c r="AQ30" s="47"/>
      <c r="AR30" s="45"/>
      <c r="AS30" s="46"/>
      <c r="AT30" s="47"/>
      <c r="AU30" s="205">
        <f t="shared" si="3"/>
        <v>0</v>
      </c>
      <c r="AV30" s="206"/>
      <c r="AW30" s="207">
        <f t="shared" si="1"/>
        <v>0</v>
      </c>
      <c r="AX30" s="208"/>
      <c r="AY30" s="209"/>
      <c r="AZ30" s="210"/>
      <c r="BA30" s="210"/>
      <c r="BB30" s="210"/>
      <c r="BC30" s="210"/>
      <c r="BD30" s="211"/>
    </row>
    <row r="31" spans="2:56" ht="39.950000000000003" customHeight="1" thickBot="1" x14ac:dyDescent="0.45">
      <c r="B31" s="48">
        <f t="shared" si="2"/>
        <v>18</v>
      </c>
      <c r="C31" s="226"/>
      <c r="D31" s="227"/>
      <c r="E31" s="228"/>
      <c r="F31" s="229"/>
      <c r="G31" s="230"/>
      <c r="H31" s="231"/>
      <c r="I31" s="231"/>
      <c r="J31" s="231"/>
      <c r="K31" s="232"/>
      <c r="L31" s="233"/>
      <c r="M31" s="234"/>
      <c r="N31" s="234"/>
      <c r="O31" s="235"/>
      <c r="P31" s="49"/>
      <c r="Q31" s="50"/>
      <c r="R31" s="50"/>
      <c r="S31" s="50"/>
      <c r="T31" s="50"/>
      <c r="U31" s="50"/>
      <c r="V31" s="51"/>
      <c r="W31" s="49"/>
      <c r="X31" s="50"/>
      <c r="Y31" s="50"/>
      <c r="Z31" s="50"/>
      <c r="AA31" s="50"/>
      <c r="AB31" s="50"/>
      <c r="AC31" s="51"/>
      <c r="AD31" s="49"/>
      <c r="AE31" s="50"/>
      <c r="AF31" s="50"/>
      <c r="AG31" s="50"/>
      <c r="AH31" s="50"/>
      <c r="AI31" s="50"/>
      <c r="AJ31" s="51"/>
      <c r="AK31" s="49"/>
      <c r="AL31" s="50"/>
      <c r="AM31" s="50"/>
      <c r="AN31" s="50"/>
      <c r="AO31" s="50"/>
      <c r="AP31" s="50"/>
      <c r="AQ31" s="51"/>
      <c r="AR31" s="49"/>
      <c r="AS31" s="50"/>
      <c r="AT31" s="51"/>
      <c r="AU31" s="236">
        <f t="shared" si="3"/>
        <v>0</v>
      </c>
      <c r="AV31" s="237"/>
      <c r="AW31" s="238">
        <f t="shared" si="1"/>
        <v>0</v>
      </c>
      <c r="AX31" s="239"/>
      <c r="AY31" s="240"/>
      <c r="AZ31" s="241"/>
      <c r="BA31" s="241"/>
      <c r="BB31" s="241"/>
      <c r="BC31" s="241"/>
      <c r="BD31" s="242"/>
    </row>
    <row r="32" spans="2:56" ht="20.25" customHeight="1" x14ac:dyDescent="0.4">
      <c r="C32" s="52"/>
      <c r="D32" s="53"/>
      <c r="E32" s="54"/>
      <c r="AC32" s="30"/>
    </row>
    <row r="33" spans="2:26" ht="20.25" customHeight="1" x14ac:dyDescent="0.4">
      <c r="B33" s="21" t="s">
        <v>34</v>
      </c>
      <c r="C33" s="21"/>
      <c r="D33" s="21"/>
      <c r="E33" s="21"/>
      <c r="F33" s="21"/>
      <c r="G33" s="21"/>
      <c r="H33" s="21"/>
      <c r="I33" s="21"/>
      <c r="J33" s="21"/>
      <c r="K33" s="21"/>
      <c r="L33" s="28"/>
      <c r="M33" s="21"/>
      <c r="N33" s="21"/>
      <c r="O33" s="21"/>
      <c r="P33" s="21"/>
      <c r="Q33" s="21"/>
      <c r="R33" s="21"/>
      <c r="S33" s="21"/>
      <c r="T33" s="21" t="s">
        <v>35</v>
      </c>
      <c r="U33" s="21"/>
      <c r="V33" s="21"/>
      <c r="W33" s="21"/>
      <c r="X33" s="21"/>
      <c r="Y33" s="21"/>
      <c r="Z33" s="55"/>
    </row>
    <row r="34" spans="2:26" ht="20.25" customHeight="1" x14ac:dyDescent="0.4">
      <c r="B34" s="21"/>
      <c r="C34" s="252" t="s">
        <v>36</v>
      </c>
      <c r="D34" s="252"/>
      <c r="E34" s="252" t="s">
        <v>37</v>
      </c>
      <c r="F34" s="252"/>
      <c r="G34" s="252"/>
      <c r="H34" s="252"/>
      <c r="I34" s="21"/>
      <c r="J34" s="254" t="s">
        <v>38</v>
      </c>
      <c r="K34" s="254"/>
      <c r="L34" s="254"/>
      <c r="M34" s="254"/>
      <c r="N34" s="21"/>
      <c r="O34" s="21"/>
      <c r="P34" s="56" t="s">
        <v>39</v>
      </c>
      <c r="Q34" s="56"/>
      <c r="R34" s="21"/>
      <c r="S34" s="21"/>
      <c r="T34" s="243" t="s">
        <v>40</v>
      </c>
      <c r="U34" s="245"/>
      <c r="V34" s="243" t="s">
        <v>41</v>
      </c>
      <c r="W34" s="244"/>
      <c r="X34" s="244"/>
      <c r="Y34" s="245"/>
      <c r="Z34" s="55"/>
    </row>
    <row r="35" spans="2:26" ht="20.25" customHeight="1" x14ac:dyDescent="0.4">
      <c r="B35" s="21"/>
      <c r="C35" s="253"/>
      <c r="D35" s="253"/>
      <c r="E35" s="253" t="s">
        <v>42</v>
      </c>
      <c r="F35" s="253"/>
      <c r="G35" s="253" t="s">
        <v>43</v>
      </c>
      <c r="H35" s="253"/>
      <c r="I35" s="21"/>
      <c r="J35" s="253" t="s">
        <v>42</v>
      </c>
      <c r="K35" s="253"/>
      <c r="L35" s="253" t="s">
        <v>43</v>
      </c>
      <c r="M35" s="253"/>
      <c r="N35" s="21"/>
      <c r="O35" s="21"/>
      <c r="P35" s="56" t="s">
        <v>44</v>
      </c>
      <c r="Q35" s="56"/>
      <c r="R35" s="21"/>
      <c r="S35" s="21"/>
      <c r="T35" s="243" t="s">
        <v>45</v>
      </c>
      <c r="U35" s="245"/>
      <c r="V35" s="243" t="s">
        <v>46</v>
      </c>
      <c r="W35" s="244"/>
      <c r="X35" s="244"/>
      <c r="Y35" s="245"/>
      <c r="Z35" s="57"/>
    </row>
    <row r="36" spans="2:26" ht="20.25" customHeight="1" x14ac:dyDescent="0.4">
      <c r="B36" s="21"/>
      <c r="C36" s="243" t="s">
        <v>45</v>
      </c>
      <c r="D36" s="245"/>
      <c r="E36" s="246">
        <f>SUMIFS($AU$14:$AV$31,$C$14:$D$31,"介護支援専門員",$E$14:$F$31,"A")</f>
        <v>0</v>
      </c>
      <c r="F36" s="247"/>
      <c r="G36" s="248">
        <f>SUMIFS($AW$14:$AX$31,$C$14:$D$31,"介護支援専門員",$E$14:$F$31,"A")</f>
        <v>0</v>
      </c>
      <c r="H36" s="249"/>
      <c r="I36" s="58"/>
      <c r="J36" s="250">
        <v>0</v>
      </c>
      <c r="K36" s="251"/>
      <c r="L36" s="250">
        <v>0</v>
      </c>
      <c r="M36" s="251"/>
      <c r="N36" s="58"/>
      <c r="O36" s="58"/>
      <c r="P36" s="250">
        <v>0</v>
      </c>
      <c r="Q36" s="251"/>
      <c r="R36" s="21"/>
      <c r="S36" s="21"/>
      <c r="T36" s="243" t="s">
        <v>47</v>
      </c>
      <c r="U36" s="245"/>
      <c r="V36" s="243" t="s">
        <v>48</v>
      </c>
      <c r="W36" s="244"/>
      <c r="X36" s="244"/>
      <c r="Y36" s="245"/>
      <c r="Z36" s="59"/>
    </row>
    <row r="37" spans="2:26" ht="20.25" customHeight="1" x14ac:dyDescent="0.4">
      <c r="B37" s="21"/>
      <c r="C37" s="243" t="s">
        <v>47</v>
      </c>
      <c r="D37" s="245"/>
      <c r="E37" s="246">
        <f>SUMIFS($AU$14:$AV$31,$C$14:$D$31,"介護支援専門員",$E$14:$F$31,"B")</f>
        <v>0</v>
      </c>
      <c r="F37" s="247"/>
      <c r="G37" s="248">
        <f>SUMIFS($AW$14:$AX$31,$C$14:$D$31,"介護支援専門員",$E$14:$F$31,"B")</f>
        <v>0</v>
      </c>
      <c r="H37" s="249"/>
      <c r="I37" s="58"/>
      <c r="J37" s="250">
        <v>0</v>
      </c>
      <c r="K37" s="251"/>
      <c r="L37" s="250">
        <v>0</v>
      </c>
      <c r="M37" s="251"/>
      <c r="N37" s="58"/>
      <c r="O37" s="58"/>
      <c r="P37" s="250">
        <v>0</v>
      </c>
      <c r="Q37" s="251"/>
      <c r="R37" s="21"/>
      <c r="S37" s="21"/>
      <c r="T37" s="243" t="s">
        <v>49</v>
      </c>
      <c r="U37" s="245"/>
      <c r="V37" s="243" t="s">
        <v>50</v>
      </c>
      <c r="W37" s="244"/>
      <c r="X37" s="244"/>
      <c r="Y37" s="245"/>
      <c r="Z37" s="59"/>
    </row>
    <row r="38" spans="2:26" ht="20.25" customHeight="1" x14ac:dyDescent="0.4">
      <c r="B38" s="21"/>
      <c r="C38" s="243" t="s">
        <v>49</v>
      </c>
      <c r="D38" s="245"/>
      <c r="E38" s="246">
        <f>SUMIFS($AU$14:$AV$31,$C$14:$D$31,"介護支援専門員",$E$14:$F$31,"C")</f>
        <v>0</v>
      </c>
      <c r="F38" s="247"/>
      <c r="G38" s="248">
        <f>SUMIFS($AW$14:$AX$31,$C$14:$D$31,"介護支援専門員",$E$14:$F$31,"C")</f>
        <v>0</v>
      </c>
      <c r="H38" s="249"/>
      <c r="I38" s="58"/>
      <c r="J38" s="250">
        <v>0</v>
      </c>
      <c r="K38" s="251"/>
      <c r="L38" s="255">
        <v>0</v>
      </c>
      <c r="M38" s="256"/>
      <c r="N38" s="58"/>
      <c r="O38" s="58"/>
      <c r="P38" s="246" t="s">
        <v>51</v>
      </c>
      <c r="Q38" s="247"/>
      <c r="R38" s="21"/>
      <c r="S38" s="21"/>
      <c r="T38" s="243" t="s">
        <v>52</v>
      </c>
      <c r="U38" s="245"/>
      <c r="V38" s="243" t="s">
        <v>53</v>
      </c>
      <c r="W38" s="244"/>
      <c r="X38" s="244"/>
      <c r="Y38" s="245"/>
      <c r="Z38" s="60"/>
    </row>
    <row r="39" spans="2:26" ht="20.25" customHeight="1" x14ac:dyDescent="0.4">
      <c r="B39" s="21"/>
      <c r="C39" s="243" t="s">
        <v>52</v>
      </c>
      <c r="D39" s="245"/>
      <c r="E39" s="246">
        <f>SUMIFS($AU$14:$AV$31,$C$14:$D$31,"介護支援専門員",$E$14:$F$31,"D")</f>
        <v>0</v>
      </c>
      <c r="F39" s="247"/>
      <c r="G39" s="248">
        <f>SUMIFS($AW$14:$AX$31,$C$14:$D$31,"介護支援専門員",$E$14:$F$31,"D")</f>
        <v>0</v>
      </c>
      <c r="H39" s="249"/>
      <c r="I39" s="58"/>
      <c r="J39" s="250">
        <v>0</v>
      </c>
      <c r="K39" s="251"/>
      <c r="L39" s="255">
        <v>0</v>
      </c>
      <c r="M39" s="256"/>
      <c r="N39" s="58"/>
      <c r="O39" s="58"/>
      <c r="P39" s="246" t="s">
        <v>51</v>
      </c>
      <c r="Q39" s="247"/>
      <c r="R39" s="21"/>
      <c r="S39" s="21"/>
      <c r="T39" s="21"/>
      <c r="U39" s="258"/>
      <c r="V39" s="258"/>
      <c r="W39" s="259"/>
      <c r="X39" s="259"/>
      <c r="Y39" s="61"/>
      <c r="Z39" s="61"/>
    </row>
    <row r="40" spans="2:26" ht="20.25" customHeight="1" x14ac:dyDescent="0.4">
      <c r="B40" s="21"/>
      <c r="C40" s="243" t="s">
        <v>54</v>
      </c>
      <c r="D40" s="245"/>
      <c r="E40" s="246">
        <f>SUM(E36:F39)</f>
        <v>0</v>
      </c>
      <c r="F40" s="247"/>
      <c r="G40" s="248">
        <f>SUM(G36:H39)</f>
        <v>0</v>
      </c>
      <c r="H40" s="249"/>
      <c r="I40" s="58"/>
      <c r="J40" s="246">
        <f>SUM(J36:K39)</f>
        <v>0</v>
      </c>
      <c r="K40" s="247"/>
      <c r="L40" s="246">
        <f>SUM(L36:M39)</f>
        <v>0</v>
      </c>
      <c r="M40" s="247"/>
      <c r="N40" s="58"/>
      <c r="O40" s="58"/>
      <c r="P40" s="246">
        <f>SUM(P36:Q37)</f>
        <v>0</v>
      </c>
      <c r="Q40" s="247"/>
      <c r="R40" s="21"/>
      <c r="S40" s="21"/>
      <c r="T40" s="21"/>
      <c r="U40" s="258"/>
      <c r="V40" s="258"/>
      <c r="W40" s="259"/>
      <c r="X40" s="259"/>
      <c r="Y40" s="62"/>
      <c r="Z40" s="62"/>
    </row>
    <row r="41" spans="2:26" ht="20.25" customHeight="1" x14ac:dyDescent="0.4">
      <c r="B41" s="21"/>
      <c r="C41" s="21"/>
      <c r="D41" s="21"/>
      <c r="E41" s="21"/>
      <c r="F41" s="21"/>
      <c r="G41" s="21"/>
      <c r="H41" s="21"/>
      <c r="I41" s="21"/>
      <c r="J41" s="21"/>
      <c r="K41" s="21"/>
      <c r="L41" s="28"/>
      <c r="M41" s="21"/>
      <c r="N41" s="21"/>
      <c r="O41" s="21"/>
      <c r="P41" s="21"/>
      <c r="Q41" s="21"/>
      <c r="R41" s="21"/>
      <c r="S41" s="21"/>
      <c r="T41" s="21"/>
      <c r="U41" s="55"/>
      <c r="V41" s="55"/>
      <c r="W41" s="55"/>
      <c r="X41" s="55"/>
      <c r="Y41" s="55"/>
      <c r="Z41" s="55"/>
    </row>
    <row r="42" spans="2:26" ht="20.25" customHeight="1" x14ac:dyDescent="0.4">
      <c r="B42" s="21"/>
      <c r="C42" s="28" t="s">
        <v>55</v>
      </c>
      <c r="D42" s="21"/>
      <c r="E42" s="21"/>
      <c r="F42" s="21"/>
      <c r="G42" s="21"/>
      <c r="H42" s="21"/>
      <c r="I42" s="63" t="s">
        <v>56</v>
      </c>
      <c r="J42" s="266" t="s">
        <v>57</v>
      </c>
      <c r="K42" s="267"/>
      <c r="L42" s="64"/>
      <c r="M42" s="63"/>
      <c r="N42" s="21"/>
      <c r="O42" s="21"/>
      <c r="P42" s="21"/>
      <c r="Q42" s="21"/>
      <c r="R42" s="21"/>
      <c r="S42" s="21"/>
      <c r="T42" s="21"/>
      <c r="U42" s="65"/>
      <c r="V42" s="55"/>
      <c r="W42" s="55"/>
      <c r="X42" s="55"/>
      <c r="Y42" s="55"/>
      <c r="Z42" s="55"/>
    </row>
    <row r="43" spans="2:26" ht="20.25" customHeight="1" x14ac:dyDescent="0.4">
      <c r="B43" s="21"/>
      <c r="C43" s="21" t="s">
        <v>58</v>
      </c>
      <c r="D43" s="21"/>
      <c r="E43" s="21"/>
      <c r="F43" s="21"/>
      <c r="G43" s="21"/>
      <c r="H43" s="21" t="s">
        <v>59</v>
      </c>
      <c r="I43" s="21"/>
      <c r="J43" s="21"/>
      <c r="K43" s="21"/>
      <c r="L43" s="28"/>
      <c r="M43" s="21"/>
      <c r="N43" s="21"/>
      <c r="O43" s="21"/>
      <c r="P43" s="21"/>
      <c r="Q43" s="21"/>
      <c r="R43" s="21"/>
      <c r="S43" s="21"/>
      <c r="T43" s="21"/>
      <c r="U43" s="55"/>
      <c r="V43" s="55"/>
      <c r="W43" s="55"/>
      <c r="X43" s="55"/>
      <c r="Y43" s="55"/>
      <c r="Z43" s="55"/>
    </row>
    <row r="44" spans="2:26" ht="20.25" customHeight="1" x14ac:dyDescent="0.4">
      <c r="B44" s="21"/>
      <c r="C44" s="21" t="str">
        <f>IF($J$42="週","対象時間数（週平均）","対象時間数（当月合計）")</f>
        <v>対象時間数（週平均）</v>
      </c>
      <c r="D44" s="21"/>
      <c r="E44" s="21"/>
      <c r="F44" s="21"/>
      <c r="G44" s="21"/>
      <c r="H44" s="21" t="str">
        <f>IF($J$42="週","週に勤務すべき時間数","当月に勤務すべき時間数")</f>
        <v>週に勤務すべき時間数</v>
      </c>
      <c r="I44" s="21"/>
      <c r="J44" s="21"/>
      <c r="K44" s="21"/>
      <c r="L44" s="28"/>
      <c r="M44" s="253" t="s">
        <v>60</v>
      </c>
      <c r="N44" s="253"/>
      <c r="O44" s="253"/>
      <c r="P44" s="253"/>
      <c r="Q44" s="21"/>
      <c r="R44" s="21"/>
      <c r="S44" s="21"/>
      <c r="T44" s="21"/>
      <c r="U44" s="55"/>
      <c r="V44" s="55"/>
      <c r="W44" s="55"/>
      <c r="X44" s="55"/>
      <c r="Y44" s="55"/>
      <c r="Z44" s="55"/>
    </row>
    <row r="45" spans="2:26" ht="20.25" customHeight="1" x14ac:dyDescent="0.4">
      <c r="B45" s="21"/>
      <c r="C45" s="268">
        <f>IF($J$42="週",L40,J40)</f>
        <v>0</v>
      </c>
      <c r="D45" s="269"/>
      <c r="E45" s="269"/>
      <c r="F45" s="270"/>
      <c r="G45" s="66" t="s">
        <v>61</v>
      </c>
      <c r="H45" s="243">
        <f>IF($J$42="週",$AV$5,$AZ$5)</f>
        <v>40</v>
      </c>
      <c r="I45" s="244"/>
      <c r="J45" s="244"/>
      <c r="K45" s="245"/>
      <c r="L45" s="66" t="s">
        <v>62</v>
      </c>
      <c r="M45" s="260">
        <f>ROUNDDOWN(C45/H45,1)</f>
        <v>0</v>
      </c>
      <c r="N45" s="261"/>
      <c r="O45" s="261"/>
      <c r="P45" s="262"/>
      <c r="Q45" s="21"/>
      <c r="R45" s="21"/>
      <c r="S45" s="21"/>
      <c r="T45" s="21"/>
      <c r="U45" s="257"/>
      <c r="V45" s="257"/>
      <c r="W45" s="257"/>
      <c r="X45" s="257"/>
      <c r="Y45" s="59"/>
      <c r="Z45" s="55"/>
    </row>
    <row r="46" spans="2:26" ht="20.25" customHeight="1" x14ac:dyDescent="0.4">
      <c r="B46" s="21"/>
      <c r="C46" s="21"/>
      <c r="D46" s="21"/>
      <c r="E46" s="21"/>
      <c r="F46" s="21"/>
      <c r="G46" s="21"/>
      <c r="H46" s="21"/>
      <c r="I46" s="21"/>
      <c r="J46" s="21"/>
      <c r="K46" s="21"/>
      <c r="L46" s="28"/>
      <c r="M46" s="21" t="s">
        <v>63</v>
      </c>
      <c r="N46" s="21"/>
      <c r="O46" s="21"/>
      <c r="P46" s="21"/>
      <c r="Q46" s="21"/>
      <c r="R46" s="21"/>
      <c r="S46" s="21"/>
      <c r="T46" s="21"/>
      <c r="U46" s="55"/>
      <c r="V46" s="55"/>
      <c r="W46" s="55"/>
      <c r="X46" s="55"/>
      <c r="Y46" s="55"/>
      <c r="Z46" s="55"/>
    </row>
    <row r="47" spans="2:26" ht="20.25" customHeight="1" x14ac:dyDescent="0.4">
      <c r="B47" s="21"/>
      <c r="C47" s="21" t="s">
        <v>64</v>
      </c>
      <c r="D47" s="21"/>
      <c r="E47" s="21"/>
      <c r="F47" s="21"/>
      <c r="G47" s="21"/>
      <c r="H47" s="21"/>
      <c r="I47" s="21"/>
      <c r="J47" s="21"/>
      <c r="K47" s="21"/>
      <c r="L47" s="28"/>
      <c r="M47" s="21"/>
      <c r="N47" s="21"/>
      <c r="O47" s="21"/>
      <c r="P47" s="21"/>
      <c r="Q47" s="21"/>
      <c r="R47" s="21"/>
      <c r="S47" s="21"/>
      <c r="T47" s="21"/>
      <c r="U47" s="21"/>
      <c r="V47" s="67"/>
      <c r="W47" s="68"/>
      <c r="X47" s="68"/>
      <c r="Y47" s="21"/>
      <c r="Z47" s="21"/>
    </row>
    <row r="48" spans="2:26" ht="20.25" customHeight="1" x14ac:dyDescent="0.4">
      <c r="B48" s="21"/>
      <c r="C48" s="21" t="s">
        <v>39</v>
      </c>
      <c r="D48" s="21"/>
      <c r="E48" s="21"/>
      <c r="F48" s="21"/>
      <c r="G48" s="21"/>
      <c r="H48" s="21"/>
      <c r="I48" s="21"/>
      <c r="J48" s="21"/>
      <c r="K48" s="21"/>
      <c r="L48" s="28"/>
      <c r="M48" s="66"/>
      <c r="N48" s="66"/>
      <c r="O48" s="66"/>
      <c r="P48" s="66"/>
      <c r="Q48" s="21"/>
      <c r="R48" s="21"/>
      <c r="S48" s="21"/>
      <c r="T48" s="21"/>
      <c r="U48" s="21"/>
      <c r="V48" s="67"/>
      <c r="W48" s="68"/>
      <c r="X48" s="68"/>
      <c r="Y48" s="21"/>
      <c r="Z48" s="21"/>
    </row>
    <row r="49" spans="2:58" ht="20.25" customHeight="1" x14ac:dyDescent="0.4">
      <c r="B49" s="21"/>
      <c r="C49" s="21" t="s">
        <v>65</v>
      </c>
      <c r="D49" s="21"/>
      <c r="E49" s="21"/>
      <c r="F49" s="21"/>
      <c r="G49" s="21"/>
      <c r="H49" s="21" t="s">
        <v>66</v>
      </c>
      <c r="I49" s="21"/>
      <c r="J49" s="21"/>
      <c r="K49" s="21"/>
      <c r="L49" s="21"/>
      <c r="M49" s="253" t="s">
        <v>54</v>
      </c>
      <c r="N49" s="253"/>
      <c r="O49" s="253"/>
      <c r="P49" s="253"/>
      <c r="Q49" s="21"/>
      <c r="R49" s="21"/>
      <c r="S49" s="21"/>
      <c r="T49" s="21"/>
      <c r="U49" s="21"/>
      <c r="V49" s="67"/>
      <c r="W49" s="68"/>
      <c r="X49" s="68"/>
      <c r="Y49" s="21"/>
      <c r="Z49" s="21"/>
    </row>
    <row r="50" spans="2:58" ht="20.25" customHeight="1" x14ac:dyDescent="0.4">
      <c r="B50" s="21"/>
      <c r="C50" s="243">
        <f>P40</f>
        <v>0</v>
      </c>
      <c r="D50" s="244"/>
      <c r="E50" s="244"/>
      <c r="F50" s="245"/>
      <c r="G50" s="66" t="s">
        <v>67</v>
      </c>
      <c r="H50" s="260">
        <f>M45</f>
        <v>0</v>
      </c>
      <c r="I50" s="261"/>
      <c r="J50" s="261"/>
      <c r="K50" s="262"/>
      <c r="L50" s="66" t="s">
        <v>62</v>
      </c>
      <c r="M50" s="263">
        <f>ROUNDDOWN(C50+H50,1)</f>
        <v>0</v>
      </c>
      <c r="N50" s="264"/>
      <c r="O50" s="264"/>
      <c r="P50" s="265"/>
      <c r="Q50" s="21"/>
      <c r="R50" s="21"/>
      <c r="S50" s="21"/>
      <c r="T50" s="21"/>
      <c r="U50" s="21"/>
      <c r="V50" s="67"/>
      <c r="W50" s="68"/>
      <c r="X50" s="68"/>
      <c r="Y50" s="21"/>
      <c r="Z50" s="21"/>
    </row>
    <row r="51" spans="2:58" ht="20.25" customHeight="1" x14ac:dyDescent="0.4">
      <c r="B51" s="21"/>
      <c r="C51" s="21"/>
      <c r="D51" s="21"/>
      <c r="E51" s="21"/>
      <c r="F51" s="21"/>
      <c r="G51" s="21"/>
      <c r="H51" s="21"/>
      <c r="I51" s="21"/>
      <c r="J51" s="21"/>
      <c r="K51" s="21"/>
      <c r="L51" s="21"/>
      <c r="M51" s="21"/>
      <c r="N51" s="28"/>
      <c r="O51" s="21"/>
      <c r="P51" s="21"/>
      <c r="Q51" s="21"/>
      <c r="R51" s="21"/>
      <c r="S51" s="21"/>
      <c r="T51" s="21"/>
      <c r="U51" s="21"/>
      <c r="V51" s="67"/>
      <c r="W51" s="68"/>
      <c r="X51" s="68"/>
      <c r="Y51" s="21"/>
      <c r="Z51" s="21"/>
    </row>
    <row r="52" spans="2:58" ht="20.25" customHeight="1" x14ac:dyDescent="0.4">
      <c r="C52" s="30"/>
      <c r="D52" s="30"/>
      <c r="T52" s="30"/>
      <c r="AJ52" s="69"/>
      <c r="AK52" s="70"/>
      <c r="AL52" s="70"/>
      <c r="BE52" s="70"/>
    </row>
    <row r="53" spans="2:58" ht="20.25" customHeight="1" x14ac:dyDescent="0.4">
      <c r="C53" s="30"/>
      <c r="D53" s="30"/>
      <c r="U53" s="30"/>
      <c r="AK53" s="69"/>
      <c r="AL53" s="70"/>
      <c r="AM53" s="70"/>
      <c r="BF53" s="70"/>
    </row>
    <row r="54" spans="2:58" ht="20.25" customHeight="1" x14ac:dyDescent="0.4">
      <c r="D54" s="30"/>
      <c r="U54" s="30"/>
      <c r="AK54" s="69"/>
      <c r="AL54" s="70"/>
      <c r="AM54" s="70"/>
      <c r="BF54" s="70"/>
    </row>
    <row r="55" spans="2:58" ht="20.25" customHeight="1" x14ac:dyDescent="0.4">
      <c r="C55" s="30"/>
      <c r="D55" s="30"/>
      <c r="U55" s="30"/>
      <c r="AK55" s="69"/>
      <c r="AL55" s="70"/>
      <c r="AM55" s="70"/>
      <c r="BF55" s="70"/>
    </row>
    <row r="56" spans="2:58" ht="20.25" customHeight="1" x14ac:dyDescent="0.4">
      <c r="C56" s="69"/>
      <c r="D56" s="69"/>
      <c r="E56" s="69"/>
      <c r="F56" s="69"/>
      <c r="G56" s="69"/>
      <c r="H56" s="69"/>
      <c r="I56" s="69"/>
      <c r="J56" s="69"/>
      <c r="K56" s="69"/>
      <c r="L56" s="69"/>
      <c r="M56" s="69"/>
      <c r="N56" s="69"/>
      <c r="O56" s="69"/>
      <c r="P56" s="69"/>
      <c r="Q56" s="69"/>
      <c r="R56" s="69"/>
      <c r="S56" s="69"/>
      <c r="T56" s="69"/>
      <c r="U56" s="70"/>
      <c r="V56" s="70"/>
      <c r="W56" s="69"/>
      <c r="X56" s="69"/>
      <c r="Y56" s="69"/>
      <c r="Z56" s="69"/>
      <c r="AA56" s="69"/>
      <c r="AB56" s="69"/>
      <c r="AC56" s="69"/>
      <c r="AD56" s="69"/>
      <c r="AE56" s="69"/>
      <c r="AF56" s="69"/>
      <c r="AG56" s="69"/>
      <c r="AH56" s="69"/>
      <c r="AI56" s="69"/>
      <c r="AJ56" s="69"/>
      <c r="AK56" s="69"/>
      <c r="AL56" s="70"/>
      <c r="AM56" s="70"/>
      <c r="BF56" s="70"/>
    </row>
    <row r="57" spans="2:58" ht="20.25" customHeight="1" x14ac:dyDescent="0.4">
      <c r="C57" s="69"/>
      <c r="D57" s="69"/>
      <c r="E57" s="69"/>
      <c r="F57" s="69"/>
      <c r="G57" s="69"/>
      <c r="H57" s="69"/>
      <c r="I57" s="69"/>
      <c r="J57" s="69"/>
      <c r="K57" s="69"/>
      <c r="L57" s="69"/>
      <c r="M57" s="69"/>
      <c r="N57" s="69"/>
      <c r="O57" s="69"/>
      <c r="P57" s="69"/>
      <c r="Q57" s="69"/>
      <c r="R57" s="69"/>
      <c r="S57" s="69"/>
      <c r="T57" s="69"/>
      <c r="U57" s="70"/>
      <c r="V57" s="70"/>
      <c r="W57" s="69"/>
      <c r="X57" s="69"/>
      <c r="Y57" s="69"/>
      <c r="Z57" s="69"/>
      <c r="AA57" s="69"/>
      <c r="AB57" s="69"/>
      <c r="AC57" s="69"/>
      <c r="AD57" s="69"/>
      <c r="AE57" s="69"/>
      <c r="AF57" s="69"/>
      <c r="AG57" s="69"/>
      <c r="AH57" s="69"/>
      <c r="AI57" s="69"/>
      <c r="AJ57" s="69"/>
      <c r="AK57" s="69"/>
      <c r="AL57" s="70"/>
      <c r="AM57" s="70"/>
      <c r="BF57" s="70"/>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3"/>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type="list" allowBlank="1" showInputMessage="1" sqref="AM1:BA1" xr:uid="{8768B363-34AA-4BF4-BB75-7CF12D4D1D80}">
      <formula1>#REF!</formula1>
    </dataValidation>
    <dataValidation type="decimal" allowBlank="1" showInputMessage="1" showErrorMessage="1" error="入力可能範囲　32～40" sqref="AV5" xr:uid="{3569F780-13E3-45DB-B376-7E0471498AE1}">
      <formula1>32</formula1>
      <formula2>40</formula2>
    </dataValidation>
    <dataValidation type="list" allowBlank="1" showInputMessage="1" showErrorMessage="1" sqref="J42:K42" xr:uid="{EB4B5D16-8B5F-43AD-B18D-C6492D99AF20}">
      <formula1>"週,暦月"</formula1>
    </dataValidation>
    <dataValidation type="list" allowBlank="1" showInputMessage="1" showErrorMessage="1" sqref="AZ3" xr:uid="{7461EFAE-AC48-405A-AD92-58CB2852796D}">
      <formula1>"４週,暦月"</formula1>
    </dataValidation>
    <dataValidation type="list" allowBlank="1" showInputMessage="1" sqref="C14:D31" xr:uid="{26CBD65C-D771-40B6-8247-FC74FF45E63D}">
      <formula1>職種</formula1>
    </dataValidation>
    <dataValidation type="list" errorStyle="warning" allowBlank="1" showInputMessage="1" error="リストにない場合のみ、入力してください。" sqref="G14:K31" xr:uid="{C4F10D89-2196-43E1-8C36-BB56FD15A208}">
      <formula1>INDIRECT(C14)</formula1>
    </dataValidation>
    <dataValidation type="list" allowBlank="1" showInputMessage="1" showErrorMessage="1" sqref="AZ4:BC4" xr:uid="{D8CEFA1C-16E8-4CB9-9A54-668784F97295}">
      <formula1>"予定,実績,予定・実績"</formula1>
    </dataValidation>
    <dataValidation type="list" allowBlank="1" showInputMessage="1" sqref="E14:F31" xr:uid="{3B363385-891F-485C-B98B-B1E4F06C732D}">
      <formula1>"A, B, C, D"</formula1>
    </dataValidation>
    <dataValidation allowBlank="1" showInputMessage="1" showErrorMessage="1" error="入力可能範囲　32～40" sqref="AZ6" xr:uid="{8CAC8869-4EC9-4861-881A-D51BCB403F07}"/>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BCD0-5E53-4AB4-9097-7F8D4858E0A5}">
  <sheetPr>
    <pageSetUpPr fitToPage="1"/>
  </sheetPr>
  <dimension ref="A1:BC71"/>
  <sheetViews>
    <sheetView workbookViewId="0">
      <selection activeCell="D27" sqref="D27"/>
    </sheetView>
  </sheetViews>
  <sheetFormatPr defaultColWidth="9" defaultRowHeight="18.75" x14ac:dyDescent="0.4"/>
  <cols>
    <col min="1" max="2" width="9" style="71"/>
    <col min="3" max="3" width="44.25" style="71" customWidth="1"/>
    <col min="4" max="16384" width="9" style="71"/>
  </cols>
  <sheetData>
    <row r="1" spans="1:10" x14ac:dyDescent="0.4">
      <c r="A1" s="71" t="s">
        <v>68</v>
      </c>
    </row>
    <row r="2" spans="1:10" s="74" customFormat="1" ht="20.25" customHeight="1" x14ac:dyDescent="0.4">
      <c r="A2" s="72" t="s">
        <v>69</v>
      </c>
      <c r="B2" s="72"/>
      <c r="C2" s="73"/>
    </row>
    <row r="3" spans="1:10" s="74" customFormat="1" ht="20.25" customHeight="1" x14ac:dyDescent="0.4">
      <c r="A3" s="73"/>
      <c r="B3" s="73"/>
      <c r="C3" s="73"/>
    </row>
    <row r="4" spans="1:10" s="74" customFormat="1" ht="20.25" customHeight="1" x14ac:dyDescent="0.4">
      <c r="A4" s="75"/>
      <c r="B4" s="73" t="s">
        <v>70</v>
      </c>
      <c r="C4" s="73"/>
      <c r="E4" s="271" t="s">
        <v>71</v>
      </c>
      <c r="F4" s="271"/>
      <c r="G4" s="271"/>
      <c r="H4" s="271"/>
      <c r="I4" s="271"/>
      <c r="J4" s="271"/>
    </row>
    <row r="5" spans="1:10" s="74" customFormat="1" ht="20.25" customHeight="1" x14ac:dyDescent="0.4">
      <c r="A5" s="76"/>
      <c r="B5" s="73" t="s">
        <v>72</v>
      </c>
      <c r="C5" s="73"/>
      <c r="E5" s="271"/>
      <c r="F5" s="271"/>
      <c r="G5" s="271"/>
      <c r="H5" s="271"/>
      <c r="I5" s="271"/>
      <c r="J5" s="271"/>
    </row>
    <row r="6" spans="1:10" s="74" customFormat="1" ht="20.25" customHeight="1" x14ac:dyDescent="0.4">
      <c r="A6" s="77" t="s">
        <v>73</v>
      </c>
      <c r="B6" s="73"/>
      <c r="C6" s="73"/>
    </row>
    <row r="7" spans="1:10" s="74" customFormat="1" ht="20.25" customHeight="1" x14ac:dyDescent="0.4">
      <c r="A7" s="77"/>
      <c r="B7" s="73"/>
      <c r="C7" s="73"/>
    </row>
    <row r="8" spans="1:10" s="74" customFormat="1" ht="20.25" customHeight="1" x14ac:dyDescent="0.4">
      <c r="A8" s="73" t="s">
        <v>74</v>
      </c>
      <c r="B8" s="73"/>
      <c r="C8" s="73"/>
    </row>
    <row r="9" spans="1:10" s="74" customFormat="1" ht="20.25" customHeight="1" x14ac:dyDescent="0.4">
      <c r="A9" s="77"/>
      <c r="B9" s="73"/>
      <c r="C9" s="73"/>
    </row>
    <row r="10" spans="1:10" s="74" customFormat="1" ht="20.25" customHeight="1" x14ac:dyDescent="0.4">
      <c r="A10" s="73" t="s">
        <v>75</v>
      </c>
      <c r="B10" s="73"/>
      <c r="C10" s="73"/>
    </row>
    <row r="11" spans="1:10" s="74" customFormat="1" ht="20.25" customHeight="1" x14ac:dyDescent="0.4">
      <c r="A11" s="73"/>
      <c r="B11" s="73"/>
      <c r="C11" s="73"/>
    </row>
    <row r="12" spans="1:10" s="74" customFormat="1" ht="20.25" customHeight="1" x14ac:dyDescent="0.4">
      <c r="A12" s="73" t="s">
        <v>76</v>
      </c>
      <c r="B12" s="73"/>
      <c r="C12" s="73"/>
    </row>
    <row r="13" spans="1:10" s="74" customFormat="1" ht="20.25" customHeight="1" x14ac:dyDescent="0.4">
      <c r="A13" s="73"/>
      <c r="B13" s="73"/>
      <c r="C13" s="73"/>
    </row>
    <row r="14" spans="1:10" s="74" customFormat="1" ht="20.25" customHeight="1" x14ac:dyDescent="0.4">
      <c r="A14" s="73" t="s">
        <v>77</v>
      </c>
      <c r="B14" s="73"/>
      <c r="C14" s="73"/>
    </row>
    <row r="15" spans="1:10" s="74" customFormat="1" ht="20.25" customHeight="1" x14ac:dyDescent="0.4">
      <c r="A15" s="73"/>
      <c r="B15" s="73"/>
      <c r="C15" s="73"/>
    </row>
    <row r="16" spans="1:10" s="74" customFormat="1" ht="20.25" customHeight="1" x14ac:dyDescent="0.4">
      <c r="A16" s="73" t="s">
        <v>78</v>
      </c>
      <c r="B16" s="73"/>
      <c r="C16" s="73"/>
    </row>
    <row r="17" spans="1:3" s="74" customFormat="1" ht="20.25" customHeight="1" x14ac:dyDescent="0.4">
      <c r="A17" s="73"/>
      <c r="B17" s="73"/>
      <c r="C17" s="73"/>
    </row>
    <row r="18" spans="1:3" s="74" customFormat="1" ht="20.25" customHeight="1" x14ac:dyDescent="0.4">
      <c r="A18" s="73" t="s">
        <v>79</v>
      </c>
      <c r="B18" s="73"/>
      <c r="C18" s="73"/>
    </row>
    <row r="19" spans="1:3" s="74" customFormat="1" ht="20.25" customHeight="1" x14ac:dyDescent="0.4">
      <c r="A19" s="73" t="s">
        <v>80</v>
      </c>
      <c r="B19" s="73"/>
      <c r="C19" s="73"/>
    </row>
    <row r="20" spans="1:3" s="74" customFormat="1" ht="20.25" customHeight="1" x14ac:dyDescent="0.4">
      <c r="A20" s="73"/>
      <c r="B20" s="73"/>
      <c r="C20" s="73"/>
    </row>
    <row r="21" spans="1:3" s="74" customFormat="1" ht="20.25" customHeight="1" x14ac:dyDescent="0.4">
      <c r="A21" s="73"/>
      <c r="B21" s="78" t="s">
        <v>21</v>
      </c>
      <c r="C21" s="78" t="s">
        <v>81</v>
      </c>
    </row>
    <row r="22" spans="1:3" s="74" customFormat="1" ht="20.25" customHeight="1" x14ac:dyDescent="0.4">
      <c r="A22" s="73"/>
      <c r="B22" s="78">
        <v>1</v>
      </c>
      <c r="C22" s="79" t="s">
        <v>82</v>
      </c>
    </row>
    <row r="23" spans="1:3" s="74" customFormat="1" ht="20.25" customHeight="1" x14ac:dyDescent="0.4">
      <c r="A23" s="73"/>
      <c r="B23" s="78">
        <v>2</v>
      </c>
      <c r="C23" s="79" t="s">
        <v>83</v>
      </c>
    </row>
    <row r="24" spans="1:3" s="74" customFormat="1" ht="20.25" customHeight="1" x14ac:dyDescent="0.4">
      <c r="A24" s="73"/>
      <c r="B24" s="78">
        <v>3</v>
      </c>
      <c r="C24" s="79" t="s">
        <v>84</v>
      </c>
    </row>
    <row r="25" spans="1:3" s="74" customFormat="1" ht="20.25" customHeight="1" x14ac:dyDescent="0.4">
      <c r="A25" s="73"/>
      <c r="B25" s="73"/>
      <c r="C25" s="73"/>
    </row>
    <row r="26" spans="1:3" s="74" customFormat="1" ht="20.25" customHeight="1" x14ac:dyDescent="0.4">
      <c r="A26" s="73" t="s">
        <v>85</v>
      </c>
      <c r="B26" s="73"/>
      <c r="C26" s="73"/>
    </row>
    <row r="27" spans="1:3" s="74" customFormat="1" ht="20.25" customHeight="1" x14ac:dyDescent="0.4">
      <c r="A27" s="73" t="s">
        <v>86</v>
      </c>
      <c r="B27" s="73"/>
      <c r="C27" s="73"/>
    </row>
    <row r="28" spans="1:3" s="74" customFormat="1" ht="20.25" customHeight="1" x14ac:dyDescent="0.4">
      <c r="A28" s="73"/>
      <c r="B28" s="73"/>
      <c r="C28" s="73"/>
    </row>
    <row r="29" spans="1:3" s="74" customFormat="1" ht="20.25" customHeight="1" x14ac:dyDescent="0.4">
      <c r="A29" s="73"/>
      <c r="B29" s="78" t="s">
        <v>40</v>
      </c>
      <c r="C29" s="78" t="s">
        <v>41</v>
      </c>
    </row>
    <row r="30" spans="1:3" s="74" customFormat="1" ht="20.25" customHeight="1" x14ac:dyDescent="0.4">
      <c r="A30" s="73"/>
      <c r="B30" s="78" t="s">
        <v>45</v>
      </c>
      <c r="C30" s="79" t="s">
        <v>46</v>
      </c>
    </row>
    <row r="31" spans="1:3" s="74" customFormat="1" ht="20.25" customHeight="1" x14ac:dyDescent="0.4">
      <c r="A31" s="73"/>
      <c r="B31" s="78" t="s">
        <v>47</v>
      </c>
      <c r="C31" s="79" t="s">
        <v>48</v>
      </c>
    </row>
    <row r="32" spans="1:3" s="74" customFormat="1" ht="20.25" customHeight="1" x14ac:dyDescent="0.4">
      <c r="A32" s="73"/>
      <c r="B32" s="78" t="s">
        <v>49</v>
      </c>
      <c r="C32" s="79" t="s">
        <v>50</v>
      </c>
    </row>
    <row r="33" spans="1:55" s="74" customFormat="1" ht="20.25" customHeight="1" x14ac:dyDescent="0.4">
      <c r="A33" s="73"/>
      <c r="B33" s="78" t="s">
        <v>52</v>
      </c>
      <c r="C33" s="79" t="s">
        <v>53</v>
      </c>
    </row>
    <row r="34" spans="1:55" s="74" customFormat="1" ht="20.25" customHeight="1" x14ac:dyDescent="0.4">
      <c r="A34" s="73"/>
      <c r="B34" s="73"/>
      <c r="C34" s="73"/>
    </row>
    <row r="35" spans="1:55" s="74" customFormat="1" ht="20.25" customHeight="1" x14ac:dyDescent="0.4">
      <c r="A35" s="73"/>
      <c r="B35" s="80" t="s">
        <v>87</v>
      </c>
      <c r="C35" s="73"/>
    </row>
    <row r="36" spans="1:55" s="74" customFormat="1" ht="20.25" customHeight="1" x14ac:dyDescent="0.4">
      <c r="B36" s="73" t="s">
        <v>88</v>
      </c>
      <c r="E36" s="80"/>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row>
    <row r="37" spans="1:55" s="74" customFormat="1" ht="20.25" customHeight="1" x14ac:dyDescent="0.4">
      <c r="B37" s="73" t="s">
        <v>89</v>
      </c>
      <c r="E37" s="73"/>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row>
    <row r="38" spans="1:55" s="74" customFormat="1" ht="20.25" customHeight="1" x14ac:dyDescent="0.4">
      <c r="E38" s="73"/>
    </row>
    <row r="39" spans="1:55" s="74" customFormat="1" ht="20.25" customHeight="1" x14ac:dyDescent="0.4">
      <c r="A39" s="73"/>
      <c r="B39" s="73"/>
      <c r="C39" s="73"/>
      <c r="D39" s="80"/>
      <c r="E39" s="82"/>
      <c r="F39" s="82"/>
      <c r="G39" s="82"/>
      <c r="J39" s="82"/>
      <c r="K39" s="82"/>
      <c r="L39" s="82"/>
      <c r="R39" s="82"/>
      <c r="S39" s="82"/>
      <c r="T39" s="82"/>
      <c r="W39" s="82"/>
      <c r="X39" s="82"/>
      <c r="Y39" s="82"/>
    </row>
    <row r="40" spans="1:55" s="74" customFormat="1" ht="20.25" customHeight="1" x14ac:dyDescent="0.4">
      <c r="A40" s="73" t="s">
        <v>90</v>
      </c>
      <c r="B40" s="73"/>
      <c r="C40" s="73"/>
    </row>
    <row r="41" spans="1:55" s="74" customFormat="1" ht="20.25" customHeight="1" x14ac:dyDescent="0.4">
      <c r="A41" s="73" t="s">
        <v>91</v>
      </c>
      <c r="B41" s="73"/>
      <c r="C41" s="73"/>
    </row>
    <row r="42" spans="1:55" s="74" customFormat="1" ht="20.25" customHeight="1" x14ac:dyDescent="0.4">
      <c r="A42" s="83" t="s">
        <v>92</v>
      </c>
      <c r="D42" s="84"/>
      <c r="E42" s="85"/>
      <c r="F42" s="82"/>
      <c r="G42" s="82"/>
      <c r="H42" s="82"/>
      <c r="I42" s="82"/>
      <c r="K42" s="82"/>
      <c r="M42" s="82"/>
      <c r="N42" s="82"/>
      <c r="O42" s="82"/>
      <c r="P42" s="82"/>
      <c r="Q42" s="82"/>
      <c r="S42" s="82"/>
      <c r="U42" s="82"/>
      <c r="V42" s="82"/>
      <c r="X42" s="82"/>
      <c r="Z42" s="82"/>
      <c r="AA42" s="82"/>
      <c r="AB42" s="82"/>
      <c r="AC42" s="82"/>
      <c r="AD42" s="82"/>
      <c r="AF42" s="80"/>
      <c r="AH42" s="82"/>
      <c r="AM42" s="82"/>
    </row>
    <row r="43" spans="1:55" s="74" customFormat="1" ht="20.25" customHeight="1" x14ac:dyDescent="0.4">
      <c r="C43" s="83"/>
      <c r="D43" s="84"/>
      <c r="E43" s="85"/>
      <c r="F43" s="82"/>
      <c r="G43" s="82"/>
      <c r="H43" s="82"/>
      <c r="I43" s="82"/>
      <c r="K43" s="82"/>
      <c r="M43" s="82"/>
      <c r="N43" s="82"/>
      <c r="O43" s="82"/>
      <c r="P43" s="82"/>
      <c r="Q43" s="82"/>
      <c r="S43" s="82"/>
      <c r="U43" s="82"/>
      <c r="V43" s="82"/>
      <c r="X43" s="82"/>
      <c r="Z43" s="82"/>
      <c r="AA43" s="82"/>
      <c r="AB43" s="82"/>
      <c r="AC43" s="82"/>
      <c r="AD43" s="82"/>
      <c r="AF43" s="80"/>
      <c r="AH43" s="82"/>
      <c r="AM43" s="82"/>
    </row>
    <row r="44" spans="1:55" s="74" customFormat="1" ht="20.25" customHeight="1" x14ac:dyDescent="0.4">
      <c r="A44" s="73" t="s">
        <v>93</v>
      </c>
      <c r="B44" s="73"/>
    </row>
    <row r="45" spans="1:55" s="74" customFormat="1" ht="20.25" customHeight="1" x14ac:dyDescent="0.4"/>
    <row r="46" spans="1:55" s="74" customFormat="1" ht="20.25" customHeight="1" x14ac:dyDescent="0.4">
      <c r="A46" s="73" t="s">
        <v>94</v>
      </c>
      <c r="B46" s="73"/>
      <c r="C46" s="73"/>
    </row>
    <row r="47" spans="1:55" s="74" customFormat="1" ht="20.25" customHeight="1" x14ac:dyDescent="0.4">
      <c r="A47" s="73" t="s">
        <v>95</v>
      </c>
      <c r="B47" s="73"/>
      <c r="C47" s="73"/>
    </row>
    <row r="48" spans="1:55" s="74" customFormat="1" ht="20.25" customHeight="1" x14ac:dyDescent="0.4"/>
    <row r="49" spans="1:55" s="74" customFormat="1" ht="20.25" customHeight="1" x14ac:dyDescent="0.4">
      <c r="A49" s="73" t="s">
        <v>96</v>
      </c>
      <c r="B49" s="73"/>
      <c r="C49" s="73"/>
    </row>
    <row r="50" spans="1:55" s="74" customFormat="1" ht="20.25" customHeight="1" x14ac:dyDescent="0.4">
      <c r="A50" s="73" t="s">
        <v>97</v>
      </c>
      <c r="B50" s="73"/>
      <c r="C50" s="73"/>
    </row>
    <row r="51" spans="1:55" s="74" customFormat="1" ht="20.25" customHeight="1" x14ac:dyDescent="0.4">
      <c r="A51" s="73"/>
      <c r="B51" s="73"/>
      <c r="C51" s="73"/>
    </row>
    <row r="52" spans="1:55" s="74" customFormat="1" ht="20.25" customHeight="1" x14ac:dyDescent="0.4">
      <c r="A52" s="73" t="s">
        <v>98</v>
      </c>
      <c r="B52" s="73"/>
      <c r="C52" s="73"/>
    </row>
    <row r="53" spans="1:55" s="74" customFormat="1" ht="20.25" customHeight="1" x14ac:dyDescent="0.4">
      <c r="A53" s="73"/>
      <c r="B53" s="73"/>
      <c r="C53" s="73"/>
    </row>
    <row r="54" spans="1:55" s="74" customFormat="1" ht="20.25" customHeight="1" x14ac:dyDescent="0.4">
      <c r="A54" s="74" t="s">
        <v>99</v>
      </c>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row>
    <row r="55" spans="1:55" s="74" customFormat="1" ht="20.25" customHeight="1" x14ac:dyDescent="0.4">
      <c r="A55" s="74" t="s">
        <v>100</v>
      </c>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row>
    <row r="56" spans="1:55" s="74" customFormat="1" ht="20.25" customHeight="1" x14ac:dyDescent="0.4">
      <c r="A56" s="74" t="s">
        <v>101</v>
      </c>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row>
    <row r="57" spans="1:55" s="74" customFormat="1" ht="20.25" customHeight="1" x14ac:dyDescent="0.4">
      <c r="A57" s="73"/>
      <c r="B57" s="73"/>
      <c r="C57" s="73"/>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row>
    <row r="58" spans="1:55" s="74" customFormat="1" ht="20.25" customHeight="1" x14ac:dyDescent="0.4">
      <c r="A58" s="74" t="s">
        <v>102</v>
      </c>
      <c r="C58" s="87"/>
      <c r="D58" s="80"/>
      <c r="E58" s="80"/>
    </row>
    <row r="59" spans="1:55" s="74" customFormat="1" ht="20.25" customHeight="1" x14ac:dyDescent="0.4">
      <c r="A59" s="88" t="s">
        <v>103</v>
      </c>
      <c r="B59" s="87"/>
      <c r="C59" s="87"/>
      <c r="D59" s="73"/>
      <c r="E59" s="73"/>
    </row>
    <row r="60" spans="1:55" s="74" customFormat="1" ht="20.25" customHeight="1" x14ac:dyDescent="0.4">
      <c r="A60" s="89" t="s">
        <v>104</v>
      </c>
      <c r="B60" s="87"/>
      <c r="C60" s="87"/>
      <c r="D60" s="73"/>
      <c r="E60" s="73"/>
    </row>
    <row r="61" spans="1:55" s="74" customFormat="1" ht="20.25" customHeight="1" x14ac:dyDescent="0.4">
      <c r="A61" s="88" t="s">
        <v>105</v>
      </c>
      <c r="B61" s="87"/>
      <c r="C61" s="87"/>
      <c r="D61" s="73"/>
      <c r="E61" s="73"/>
    </row>
    <row r="62" spans="1:55" s="74" customFormat="1" ht="20.25" customHeight="1" x14ac:dyDescent="0.4">
      <c r="A62" s="89" t="s">
        <v>106</v>
      </c>
      <c r="B62" s="87"/>
      <c r="C62" s="87"/>
      <c r="D62" s="73"/>
      <c r="E62" s="73"/>
    </row>
    <row r="63" spans="1:55" s="74" customFormat="1" ht="20.25" customHeight="1" x14ac:dyDescent="0.4">
      <c r="A63" s="88" t="s">
        <v>107</v>
      </c>
      <c r="B63" s="87"/>
      <c r="C63" s="87"/>
      <c r="D63" s="73"/>
      <c r="E63" s="73"/>
    </row>
    <row r="64" spans="1:55" s="74" customFormat="1" ht="20.25" customHeight="1" x14ac:dyDescent="0.4">
      <c r="A64" s="88" t="s">
        <v>108</v>
      </c>
      <c r="B64" s="87"/>
      <c r="C64" s="87"/>
      <c r="D64" s="73"/>
      <c r="E64" s="73"/>
    </row>
    <row r="65" spans="1:5" s="74" customFormat="1" ht="20.25" customHeight="1" x14ac:dyDescent="0.4">
      <c r="A65" s="88" t="s">
        <v>109</v>
      </c>
      <c r="B65" s="87"/>
      <c r="C65" s="87"/>
      <c r="D65" s="73"/>
      <c r="E65" s="73"/>
    </row>
    <row r="66" spans="1:5" s="74" customFormat="1" ht="20.25" customHeight="1" x14ac:dyDescent="0.4">
      <c r="A66" s="87"/>
      <c r="B66" s="87"/>
      <c r="C66" s="87"/>
      <c r="D66" s="73"/>
      <c r="E66" s="73"/>
    </row>
    <row r="67" spans="1:5" s="74" customFormat="1" ht="20.25" customHeight="1" x14ac:dyDescent="0.4">
      <c r="A67" s="87"/>
      <c r="B67" s="87"/>
      <c r="C67" s="87"/>
      <c r="D67" s="73"/>
      <c r="E67" s="73"/>
    </row>
    <row r="68" spans="1:5" s="74" customFormat="1" ht="20.25" customHeight="1" x14ac:dyDescent="0.4">
      <c r="A68" s="87"/>
      <c r="B68" s="87"/>
      <c r="C68" s="87"/>
      <c r="D68" s="73"/>
      <c r="E68" s="73"/>
    </row>
    <row r="69" spans="1:5" s="74" customFormat="1" ht="20.25" customHeight="1" x14ac:dyDescent="0.4">
      <c r="A69" s="87"/>
      <c r="B69" s="87"/>
      <c r="C69" s="87"/>
      <c r="D69" s="73"/>
      <c r="E69" s="73"/>
    </row>
    <row r="70" spans="1:5" ht="20.25" customHeight="1" x14ac:dyDescent="0.4"/>
    <row r="71" spans="1:5" ht="20.25" customHeight="1" x14ac:dyDescent="0.4"/>
  </sheetData>
  <mergeCells count="1">
    <mergeCell ref="E4:J5"/>
  </mergeCells>
  <phoneticPr fontId="3"/>
  <printOptions horizontalCentered="1"/>
  <pageMargins left="0.70866141732283472" right="0.70866141732283472" top="0.74803149606299213" bottom="0.15748031496062992"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3A20A-A43B-4416-BB78-908E9445EE9B}">
  <sheetPr>
    <pageSetUpPr fitToPage="1"/>
  </sheetPr>
  <dimension ref="B1:M19"/>
  <sheetViews>
    <sheetView showGridLines="0" zoomScaleNormal="100" workbookViewId="0"/>
  </sheetViews>
  <sheetFormatPr defaultColWidth="8.125" defaultRowHeight="13.5" x14ac:dyDescent="0.4"/>
  <cols>
    <col min="1" max="2" width="8.125" style="91"/>
    <col min="3" max="3" width="11.75" style="91" customWidth="1"/>
    <col min="4" max="4" width="14.125" style="91" customWidth="1"/>
    <col min="5" max="8" width="9.625" style="91" customWidth="1"/>
    <col min="9" max="9" width="8.125" style="91"/>
    <col min="10" max="12" width="5.125" style="91" customWidth="1"/>
    <col min="13" max="16384" width="8.125" style="91"/>
  </cols>
  <sheetData>
    <row r="1" spans="2:13" x14ac:dyDescent="0.4">
      <c r="B1" s="91" t="s">
        <v>112</v>
      </c>
    </row>
    <row r="2" spans="2:13" ht="18" customHeight="1" x14ac:dyDescent="0.4">
      <c r="B2" s="91" t="s">
        <v>113</v>
      </c>
    </row>
    <row r="3" spans="2:13" ht="25.5" customHeight="1" x14ac:dyDescent="0.4">
      <c r="B3" s="274" t="s">
        <v>114</v>
      </c>
      <c r="C3" s="274"/>
      <c r="D3" s="274"/>
      <c r="E3" s="274"/>
      <c r="F3" s="274"/>
      <c r="G3" s="274"/>
      <c r="H3" s="274"/>
    </row>
    <row r="4" spans="2:13" ht="14.25" thickBot="1" x14ac:dyDescent="0.45"/>
    <row r="5" spans="2:13" ht="28.5" customHeight="1" x14ac:dyDescent="0.4">
      <c r="B5" s="92"/>
      <c r="C5" s="93"/>
      <c r="D5" s="93"/>
      <c r="E5" s="93"/>
      <c r="F5" s="93"/>
      <c r="G5" s="93"/>
      <c r="H5" s="93"/>
      <c r="I5" s="93"/>
      <c r="J5" s="93"/>
      <c r="K5" s="93"/>
      <c r="L5" s="93"/>
      <c r="M5" s="94"/>
    </row>
    <row r="6" spans="2:13" ht="22.5" customHeight="1" x14ac:dyDescent="0.4">
      <c r="B6" s="95"/>
      <c r="C6" s="96"/>
      <c r="D6" s="97"/>
      <c r="E6" s="96"/>
      <c r="F6" s="98"/>
      <c r="G6" s="275"/>
      <c r="H6" s="276"/>
      <c r="I6" s="274" t="s">
        <v>115</v>
      </c>
      <c r="J6" s="274"/>
      <c r="K6" s="274"/>
      <c r="L6" s="274"/>
      <c r="M6" s="99"/>
    </row>
    <row r="7" spans="2:13" ht="22.5" customHeight="1" x14ac:dyDescent="0.4">
      <c r="B7" s="95"/>
      <c r="C7" s="100"/>
      <c r="D7" s="101" t="s">
        <v>116</v>
      </c>
      <c r="E7" s="100" t="s">
        <v>117</v>
      </c>
      <c r="F7" s="91" t="s">
        <v>118</v>
      </c>
      <c r="G7" s="272" t="s">
        <v>119</v>
      </c>
      <c r="H7" s="273"/>
      <c r="L7" s="102"/>
      <c r="M7" s="99"/>
    </row>
    <row r="8" spans="2:13" ht="22.5" customHeight="1" x14ac:dyDescent="0.4">
      <c r="B8" s="95"/>
      <c r="C8" s="100"/>
      <c r="D8" s="101" t="s">
        <v>120</v>
      </c>
      <c r="E8" s="100" t="s">
        <v>121</v>
      </c>
      <c r="F8" s="91" t="s">
        <v>121</v>
      </c>
      <c r="G8" s="272" t="s">
        <v>122</v>
      </c>
      <c r="H8" s="273"/>
      <c r="L8" s="103"/>
      <c r="M8" s="99"/>
    </row>
    <row r="9" spans="2:13" ht="22.5" customHeight="1" x14ac:dyDescent="0.4">
      <c r="B9" s="95"/>
      <c r="C9" s="100"/>
      <c r="D9" s="104"/>
      <c r="E9" s="105"/>
      <c r="F9" s="106"/>
      <c r="G9" s="277"/>
      <c r="H9" s="278"/>
      <c r="K9" s="91" t="s">
        <v>123</v>
      </c>
      <c r="M9" s="99"/>
    </row>
    <row r="10" spans="2:13" ht="22.5" customHeight="1" x14ac:dyDescent="0.4">
      <c r="B10" s="95"/>
      <c r="C10" s="101"/>
      <c r="D10" s="103"/>
      <c r="L10" s="103"/>
      <c r="M10" s="99"/>
    </row>
    <row r="11" spans="2:13" ht="22.5" customHeight="1" x14ac:dyDescent="0.4">
      <c r="B11" s="95"/>
      <c r="C11" s="101" t="s">
        <v>124</v>
      </c>
      <c r="D11" s="103"/>
      <c r="L11" s="107"/>
      <c r="M11" s="99"/>
    </row>
    <row r="12" spans="2:13" ht="22.5" customHeight="1" x14ac:dyDescent="0.4">
      <c r="B12" s="95"/>
      <c r="C12" s="101" t="s">
        <v>125</v>
      </c>
      <c r="D12" s="103"/>
      <c r="E12" s="97"/>
      <c r="F12" s="98"/>
      <c r="G12" s="102"/>
      <c r="H12" s="96"/>
      <c r="J12" s="275"/>
      <c r="K12" s="279"/>
      <c r="L12" s="276"/>
      <c r="M12" s="99"/>
    </row>
    <row r="13" spans="2:13" ht="22.5" customHeight="1" x14ac:dyDescent="0.4">
      <c r="B13" s="95"/>
      <c r="C13" s="101"/>
      <c r="D13" s="103"/>
      <c r="E13" s="101"/>
      <c r="F13" s="91" t="s">
        <v>126</v>
      </c>
      <c r="G13" s="103"/>
      <c r="H13" s="100" t="s">
        <v>127</v>
      </c>
      <c r="J13" s="280" t="s">
        <v>128</v>
      </c>
      <c r="K13" s="281"/>
      <c r="L13" s="282"/>
      <c r="M13" s="99"/>
    </row>
    <row r="14" spans="2:13" ht="22.5" customHeight="1" x14ac:dyDescent="0.4">
      <c r="B14" s="95"/>
      <c r="C14" s="101"/>
      <c r="D14" s="103"/>
      <c r="E14" s="101"/>
      <c r="G14" s="103"/>
      <c r="H14" s="100" t="s">
        <v>121</v>
      </c>
      <c r="J14" s="280"/>
      <c r="K14" s="281"/>
      <c r="L14" s="282"/>
      <c r="M14" s="99"/>
    </row>
    <row r="15" spans="2:13" ht="22.5" customHeight="1" x14ac:dyDescent="0.4">
      <c r="B15" s="95"/>
      <c r="C15" s="104"/>
      <c r="D15" s="107"/>
      <c r="E15" s="104"/>
      <c r="F15" s="106"/>
      <c r="G15" s="107"/>
      <c r="H15" s="105"/>
      <c r="I15" s="105"/>
      <c r="J15" s="277"/>
      <c r="K15" s="283"/>
      <c r="L15" s="278"/>
      <c r="M15" s="99"/>
    </row>
    <row r="16" spans="2:13" ht="71.25" customHeight="1" thickBot="1" x14ac:dyDescent="0.45">
      <c r="B16" s="108"/>
      <c r="C16" s="109"/>
      <c r="D16" s="109"/>
      <c r="E16" s="109"/>
      <c r="F16" s="109"/>
      <c r="G16" s="109"/>
      <c r="H16" s="109"/>
      <c r="I16" s="109"/>
      <c r="J16" s="109"/>
      <c r="K16" s="109"/>
      <c r="L16" s="109"/>
      <c r="M16" s="110"/>
    </row>
    <row r="17" spans="2:3" ht="22.5" customHeight="1" x14ac:dyDescent="0.4">
      <c r="B17" s="111" t="s">
        <v>129</v>
      </c>
      <c r="C17" s="91" t="s">
        <v>130</v>
      </c>
    </row>
    <row r="18" spans="2:3" ht="22.5" customHeight="1" x14ac:dyDescent="0.4">
      <c r="B18" s="91">
        <v>2</v>
      </c>
      <c r="C18" s="91" t="s">
        <v>131</v>
      </c>
    </row>
    <row r="19" spans="2:3" ht="22.5" customHeight="1" x14ac:dyDescent="0.4">
      <c r="B19" s="91">
        <v>3</v>
      </c>
      <c r="C19" s="91" t="s">
        <v>132</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CAB4-DC50-485F-8556-25AF20B28A34}">
  <sheetPr>
    <pageSetUpPr fitToPage="1"/>
  </sheetPr>
  <dimension ref="B1:C16"/>
  <sheetViews>
    <sheetView zoomScaleNormal="100" zoomScaleSheetLayoutView="80" workbookViewId="0"/>
  </sheetViews>
  <sheetFormatPr defaultColWidth="7.875" defaultRowHeight="12" x14ac:dyDescent="0.4"/>
  <cols>
    <col min="1" max="1" width="0.75" style="112" customWidth="1"/>
    <col min="2" max="2" width="27.75" style="112" customWidth="1"/>
    <col min="3" max="3" width="63.75" style="112" customWidth="1"/>
    <col min="4" max="4" width="0.75" style="112" customWidth="1"/>
    <col min="5" max="16384" width="7.875" style="112"/>
  </cols>
  <sheetData>
    <row r="1" spans="2:3" ht="16.899999999999999" customHeight="1" x14ac:dyDescent="0.4">
      <c r="B1" s="113" t="s">
        <v>133</v>
      </c>
    </row>
    <row r="2" spans="2:3" ht="32.450000000000003" customHeight="1" thickBot="1" x14ac:dyDescent="0.45">
      <c r="B2" s="290" t="s">
        <v>134</v>
      </c>
      <c r="C2" s="290"/>
    </row>
    <row r="3" spans="2:3" s="90" customFormat="1" ht="25.15" customHeight="1" x14ac:dyDescent="0.4">
      <c r="B3" s="114" t="s">
        <v>135</v>
      </c>
      <c r="C3" s="115"/>
    </row>
    <row r="4" spans="2:3" s="90" customFormat="1" ht="22.9" customHeight="1" thickBot="1" x14ac:dyDescent="0.45">
      <c r="B4" s="116" t="s">
        <v>136</v>
      </c>
      <c r="C4" s="117"/>
    </row>
    <row r="5" spans="2:3" s="90" customFormat="1" ht="22.9" customHeight="1" thickBot="1" x14ac:dyDescent="0.45">
      <c r="B5" s="118"/>
      <c r="C5" s="119"/>
    </row>
    <row r="6" spans="2:3" s="90" customFormat="1" ht="33.75" customHeight="1" x14ac:dyDescent="0.4">
      <c r="B6" s="291" t="s">
        <v>137</v>
      </c>
      <c r="C6" s="292"/>
    </row>
    <row r="7" spans="2:3" s="90" customFormat="1" ht="24.95" customHeight="1" x14ac:dyDescent="0.4">
      <c r="B7" s="293" t="s">
        <v>138</v>
      </c>
      <c r="C7" s="294"/>
    </row>
    <row r="8" spans="2:3" s="90" customFormat="1" ht="99.95" customHeight="1" x14ac:dyDescent="0.4">
      <c r="B8" s="286"/>
      <c r="C8" s="287"/>
    </row>
    <row r="9" spans="2:3" s="90" customFormat="1" ht="24.95" customHeight="1" x14ac:dyDescent="0.4">
      <c r="B9" s="284" t="s">
        <v>139</v>
      </c>
      <c r="C9" s="285"/>
    </row>
    <row r="10" spans="2:3" ht="99.95" customHeight="1" x14ac:dyDescent="0.4">
      <c r="B10" s="286"/>
      <c r="C10" s="287"/>
    </row>
    <row r="11" spans="2:3" ht="24.95" customHeight="1" x14ac:dyDescent="0.4">
      <c r="B11" s="284" t="s">
        <v>140</v>
      </c>
      <c r="C11" s="285"/>
    </row>
    <row r="12" spans="2:3" ht="99.95" customHeight="1" x14ac:dyDescent="0.4">
      <c r="B12" s="286"/>
      <c r="C12" s="287"/>
    </row>
    <row r="13" spans="2:3" ht="24.95" customHeight="1" x14ac:dyDescent="0.4">
      <c r="B13" s="284" t="s">
        <v>141</v>
      </c>
      <c r="C13" s="285"/>
    </row>
    <row r="14" spans="2:3" ht="99.95" customHeight="1" thickBot="1" x14ac:dyDescent="0.45">
      <c r="B14" s="288"/>
      <c r="C14" s="289"/>
    </row>
    <row r="15" spans="2:3" ht="13.5" x14ac:dyDescent="0.4">
      <c r="B15" s="120"/>
      <c r="C15" s="120"/>
    </row>
    <row r="16" spans="2:3" ht="12.75" x14ac:dyDescent="0.4">
      <c r="B16" s="113" t="s">
        <v>142</v>
      </c>
    </row>
  </sheetData>
  <mergeCells count="10">
    <mergeCell ref="B11:C11"/>
    <mergeCell ref="B12:C12"/>
    <mergeCell ref="B13:C13"/>
    <mergeCell ref="B14:C14"/>
    <mergeCell ref="B2:C2"/>
    <mergeCell ref="B6:C6"/>
    <mergeCell ref="B7:C7"/>
    <mergeCell ref="B8:C8"/>
    <mergeCell ref="B9:C9"/>
    <mergeCell ref="B10:C10"/>
  </mergeCells>
  <phoneticPr fontId="3"/>
  <printOptions horizontalCentere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BFE6-1EBF-4DB3-B773-56BD60F7216B}">
  <sheetPr>
    <pageSetUpPr fitToPage="1"/>
  </sheetPr>
  <dimension ref="A1:L24"/>
  <sheetViews>
    <sheetView zoomScale="130" zoomScaleNormal="130" zoomScaleSheetLayoutView="130" workbookViewId="0">
      <selection sqref="A1:L1"/>
    </sheetView>
  </sheetViews>
  <sheetFormatPr defaultColWidth="7.875" defaultRowHeight="12.75" x14ac:dyDescent="0.4"/>
  <cols>
    <col min="1" max="1" width="5.75" style="121" customWidth="1"/>
    <col min="2" max="3" width="13.25" style="121" customWidth="1"/>
    <col min="4" max="5" width="11.5" style="121" customWidth="1"/>
    <col min="6" max="6" width="16" style="121" customWidth="1"/>
    <col min="7" max="12" width="4.75" style="121" customWidth="1"/>
    <col min="13" max="16384" width="7.875" style="121"/>
  </cols>
  <sheetData>
    <row r="1" spans="1:12" x14ac:dyDescent="0.4">
      <c r="A1" s="299" t="s">
        <v>143</v>
      </c>
      <c r="B1" s="299"/>
      <c r="C1" s="299"/>
      <c r="D1" s="299"/>
      <c r="E1" s="299"/>
      <c r="F1" s="299"/>
      <c r="G1" s="299"/>
      <c r="H1" s="299"/>
      <c r="I1" s="299"/>
      <c r="J1" s="299"/>
      <c r="K1" s="299"/>
      <c r="L1" s="299"/>
    </row>
    <row r="3" spans="1:12" ht="16.899999999999999" customHeight="1" x14ac:dyDescent="0.4">
      <c r="A3" s="290" t="s">
        <v>144</v>
      </c>
      <c r="B3" s="290"/>
      <c r="C3" s="290"/>
      <c r="D3" s="290"/>
      <c r="E3" s="290"/>
      <c r="F3" s="290"/>
      <c r="G3" s="290"/>
      <c r="H3" s="290"/>
      <c r="I3" s="290"/>
      <c r="J3" s="290"/>
      <c r="K3" s="290"/>
      <c r="L3" s="290"/>
    </row>
    <row r="4" spans="1:12" ht="16.899999999999999" customHeight="1" x14ac:dyDescent="0.4">
      <c r="A4" s="122"/>
      <c r="B4" s="122"/>
      <c r="C4" s="122"/>
      <c r="D4" s="122"/>
      <c r="E4" s="122"/>
      <c r="F4" s="122"/>
      <c r="G4" s="122"/>
      <c r="H4" s="122"/>
      <c r="I4" s="122"/>
      <c r="J4" s="122"/>
      <c r="K4" s="122"/>
      <c r="L4" s="122"/>
    </row>
    <row r="5" spans="1:12" ht="24" customHeight="1" x14ac:dyDescent="0.4">
      <c r="A5" s="123"/>
      <c r="B5" s="123"/>
      <c r="C5" s="123"/>
      <c r="D5" s="123"/>
      <c r="E5" s="123"/>
      <c r="F5" s="123"/>
      <c r="G5" s="124"/>
      <c r="H5" s="125" t="s">
        <v>110</v>
      </c>
      <c r="I5" s="125"/>
      <c r="J5" s="125" t="s">
        <v>145</v>
      </c>
      <c r="K5" s="125"/>
      <c r="L5" s="125" t="s">
        <v>111</v>
      </c>
    </row>
    <row r="6" spans="1:12" ht="16.899999999999999" customHeight="1" x14ac:dyDescent="0.4">
      <c r="A6" s="300" t="s">
        <v>146</v>
      </c>
      <c r="B6" s="300"/>
      <c r="C6" s="123" t="s">
        <v>147</v>
      </c>
      <c r="D6" s="123"/>
      <c r="E6" s="123"/>
      <c r="F6" s="123"/>
      <c r="G6" s="123"/>
      <c r="H6" s="123"/>
      <c r="I6" s="123"/>
      <c r="J6" s="123"/>
      <c r="K6" s="123"/>
      <c r="L6" s="123"/>
    </row>
    <row r="7" spans="1:12" ht="16.899999999999999" customHeight="1" x14ac:dyDescent="0.4">
      <c r="A7" s="126"/>
      <c r="B7" s="126"/>
      <c r="C7" s="126"/>
      <c r="D7" s="126"/>
      <c r="E7" s="126"/>
      <c r="F7" s="126"/>
      <c r="G7" s="126"/>
      <c r="H7" s="126"/>
      <c r="I7" s="126"/>
      <c r="J7" s="126"/>
      <c r="K7" s="126"/>
      <c r="L7" s="126"/>
    </row>
    <row r="8" spans="1:12" s="128" customFormat="1" ht="21" customHeight="1" x14ac:dyDescent="0.15">
      <c r="A8" s="301" t="s">
        <v>148</v>
      </c>
      <c r="B8" s="301"/>
      <c r="C8" s="301"/>
      <c r="D8" s="127" t="s">
        <v>149</v>
      </c>
      <c r="E8" s="302"/>
      <c r="F8" s="302"/>
      <c r="G8" s="302"/>
      <c r="H8" s="302"/>
      <c r="I8" s="302"/>
      <c r="J8" s="302"/>
      <c r="K8" s="302"/>
      <c r="L8" s="302"/>
    </row>
    <row r="9" spans="1:12" ht="21" customHeight="1" x14ac:dyDescent="0.15">
      <c r="A9" s="129"/>
      <c r="B9" s="129"/>
      <c r="C9" s="129"/>
      <c r="D9" s="130"/>
      <c r="E9" s="303"/>
      <c r="F9" s="303"/>
      <c r="G9" s="303"/>
      <c r="H9" s="303"/>
      <c r="I9" s="303"/>
      <c r="J9" s="303"/>
      <c r="K9" s="303"/>
      <c r="L9" s="303"/>
    </row>
    <row r="10" spans="1:12" ht="21" customHeight="1" x14ac:dyDescent="0.15">
      <c r="A10" s="129"/>
      <c r="B10" s="129"/>
      <c r="C10" s="129"/>
      <c r="D10" s="295" t="s">
        <v>150</v>
      </c>
      <c r="E10" s="295"/>
      <c r="F10" s="296"/>
      <c r="G10" s="296"/>
      <c r="H10" s="296"/>
      <c r="I10" s="296"/>
      <c r="J10" s="296"/>
      <c r="K10" s="296"/>
      <c r="L10" s="296"/>
    </row>
    <row r="11" spans="1:12" ht="21" customHeight="1" x14ac:dyDescent="0.15">
      <c r="D11" s="298"/>
      <c r="E11" s="298"/>
      <c r="F11" s="297"/>
      <c r="G11" s="297"/>
      <c r="H11" s="297"/>
      <c r="I11" s="297"/>
      <c r="J11" s="297"/>
      <c r="K11" s="297"/>
      <c r="L11" s="297"/>
    </row>
    <row r="12" spans="1:12" ht="27.75" customHeight="1" x14ac:dyDescent="0.4">
      <c r="A12" s="304"/>
      <c r="B12" s="304"/>
      <c r="C12" s="304"/>
      <c r="D12" s="304"/>
      <c r="E12" s="304"/>
      <c r="F12" s="304"/>
      <c r="G12" s="304"/>
      <c r="H12" s="304"/>
      <c r="I12" s="304"/>
      <c r="J12" s="304"/>
      <c r="K12" s="304"/>
      <c r="L12" s="304"/>
    </row>
    <row r="13" spans="1:12" ht="27.75" customHeight="1" x14ac:dyDescent="0.4">
      <c r="A13" s="131"/>
      <c r="B13" s="131"/>
      <c r="C13" s="131"/>
      <c r="D13" s="131"/>
      <c r="E13" s="131"/>
      <c r="F13" s="131"/>
      <c r="G13" s="131"/>
      <c r="H13" s="131"/>
      <c r="I13" s="131"/>
      <c r="J13" s="131"/>
      <c r="K13" s="131"/>
      <c r="L13" s="131"/>
    </row>
    <row r="14" spans="1:12" s="90" customFormat="1" ht="16.899999999999999" customHeight="1" x14ac:dyDescent="0.4">
      <c r="A14" s="132" t="s">
        <v>151</v>
      </c>
      <c r="B14" s="133"/>
      <c r="C14" s="133"/>
      <c r="D14" s="133"/>
      <c r="E14" s="133"/>
      <c r="F14" s="133"/>
      <c r="G14" s="133"/>
      <c r="H14" s="133"/>
      <c r="I14" s="133"/>
      <c r="J14" s="133"/>
      <c r="K14" s="133"/>
      <c r="L14" s="133"/>
    </row>
    <row r="20" spans="1:8" ht="19.5" customHeight="1" x14ac:dyDescent="0.4">
      <c r="A20" s="134"/>
      <c r="B20" s="305" t="s">
        <v>152</v>
      </c>
      <c r="C20" s="306"/>
      <c r="D20" s="306"/>
      <c r="E20" s="306"/>
      <c r="F20" s="306"/>
      <c r="G20" s="306"/>
      <c r="H20" s="307"/>
    </row>
    <row r="21" spans="1:8" ht="19.5" customHeight="1" x14ac:dyDescent="0.4">
      <c r="A21" s="134"/>
      <c r="B21" s="305" t="s">
        <v>153</v>
      </c>
      <c r="C21" s="306"/>
      <c r="D21" s="306"/>
      <c r="E21" s="306"/>
      <c r="F21" s="306"/>
      <c r="G21" s="306"/>
      <c r="H21" s="307"/>
    </row>
    <row r="22" spans="1:8" ht="19.5" customHeight="1" x14ac:dyDescent="0.4">
      <c r="A22" s="134"/>
      <c r="B22" s="305" t="s">
        <v>154</v>
      </c>
      <c r="C22" s="306"/>
      <c r="D22" s="306"/>
      <c r="E22" s="306"/>
      <c r="F22" s="306"/>
      <c r="G22" s="306"/>
      <c r="H22" s="307"/>
    </row>
    <row r="23" spans="1:8" ht="19.5" customHeight="1" x14ac:dyDescent="0.4">
      <c r="A23" s="134"/>
      <c r="B23" s="305" t="s">
        <v>155</v>
      </c>
      <c r="C23" s="306"/>
      <c r="D23" s="306"/>
      <c r="E23" s="306"/>
      <c r="F23" s="306"/>
      <c r="G23" s="306"/>
      <c r="H23" s="307"/>
    </row>
    <row r="24" spans="1:8" x14ac:dyDescent="0.4">
      <c r="A24" s="121" t="s">
        <v>156</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3"/>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CBBB-D014-4E08-836B-DA02735029B1}">
  <dimension ref="B1:C19"/>
  <sheetViews>
    <sheetView showGridLines="0" zoomScale="130" zoomScaleNormal="130" workbookViewId="0">
      <selection activeCell="C15" sqref="C15"/>
    </sheetView>
  </sheetViews>
  <sheetFormatPr defaultColWidth="8.375" defaultRowHeight="13.5" x14ac:dyDescent="0.15"/>
  <cols>
    <col min="1" max="1" width="0.875" style="135" customWidth="1"/>
    <col min="2" max="2" width="7" style="135" customWidth="1"/>
    <col min="3" max="3" width="99.75" style="136" customWidth="1"/>
    <col min="4" max="4" width="0.875" style="135" customWidth="1"/>
    <col min="5" max="10" width="8.375" style="135"/>
    <col min="11" max="11" width="7.75" style="135" customWidth="1"/>
    <col min="12" max="16384" width="8.375" style="135"/>
  </cols>
  <sheetData>
    <row r="1" spans="2:3" x14ac:dyDescent="0.15">
      <c r="B1" s="135" t="s">
        <v>180</v>
      </c>
      <c r="C1" s="135"/>
    </row>
    <row r="2" spans="2:3" x14ac:dyDescent="0.15">
      <c r="C2" s="135" t="s">
        <v>181</v>
      </c>
    </row>
    <row r="3" spans="2:3" ht="6" customHeight="1" x14ac:dyDescent="0.15"/>
    <row r="4" spans="2:3" x14ac:dyDescent="0.15">
      <c r="B4" s="137" t="s">
        <v>157</v>
      </c>
      <c r="C4" s="138" t="s">
        <v>158</v>
      </c>
    </row>
    <row r="5" spans="2:3" ht="21" x14ac:dyDescent="0.15">
      <c r="B5" s="139" t="s">
        <v>159</v>
      </c>
      <c r="C5" s="140" t="s">
        <v>182</v>
      </c>
    </row>
    <row r="6" spans="2:3" ht="21" x14ac:dyDescent="0.15">
      <c r="B6" s="139" t="s">
        <v>160</v>
      </c>
      <c r="C6" s="140" t="s">
        <v>183</v>
      </c>
    </row>
    <row r="7" spans="2:3" x14ac:dyDescent="0.15">
      <c r="B7" s="139" t="s">
        <v>176</v>
      </c>
      <c r="C7" s="140" t="s">
        <v>163</v>
      </c>
    </row>
    <row r="8" spans="2:3" ht="21" x14ac:dyDescent="0.15">
      <c r="B8" s="139" t="s">
        <v>161</v>
      </c>
      <c r="C8" s="140" t="s">
        <v>165</v>
      </c>
    </row>
    <row r="9" spans="2:3" x14ac:dyDescent="0.15">
      <c r="B9" s="139" t="s">
        <v>162</v>
      </c>
      <c r="C9" s="140" t="s">
        <v>167</v>
      </c>
    </row>
    <row r="10" spans="2:3" ht="21" x14ac:dyDescent="0.15">
      <c r="B10" s="139" t="s">
        <v>177</v>
      </c>
      <c r="C10" s="140" t="s">
        <v>168</v>
      </c>
    </row>
    <row r="11" spans="2:3" ht="73.5" x14ac:dyDescent="0.15">
      <c r="B11" s="139" t="s">
        <v>164</v>
      </c>
      <c r="C11" s="140" t="s">
        <v>184</v>
      </c>
    </row>
    <row r="12" spans="2:3" ht="42" x14ac:dyDescent="0.15">
      <c r="B12" s="139" t="s">
        <v>166</v>
      </c>
      <c r="C12" s="140" t="s">
        <v>185</v>
      </c>
    </row>
    <row r="13" spans="2:3" ht="31.5" x14ac:dyDescent="0.15">
      <c r="B13" s="139" t="s">
        <v>169</v>
      </c>
      <c r="C13" s="140" t="s">
        <v>186</v>
      </c>
    </row>
    <row r="14" spans="2:3" ht="42" x14ac:dyDescent="0.15">
      <c r="B14" s="139" t="s">
        <v>170</v>
      </c>
      <c r="C14" s="140" t="s">
        <v>187</v>
      </c>
    </row>
    <row r="15" spans="2:3" ht="31.5" x14ac:dyDescent="0.15">
      <c r="B15" s="139" t="s">
        <v>171</v>
      </c>
      <c r="C15" s="140" t="s">
        <v>188</v>
      </c>
    </row>
    <row r="16" spans="2:3" x14ac:dyDescent="0.15">
      <c r="B16" s="139" t="s">
        <v>172</v>
      </c>
      <c r="C16" s="140" t="s">
        <v>174</v>
      </c>
    </row>
    <row r="17" spans="2:3" x14ac:dyDescent="0.15">
      <c r="B17" s="139" t="s">
        <v>173</v>
      </c>
      <c r="C17" s="140" t="s">
        <v>178</v>
      </c>
    </row>
    <row r="18" spans="2:3" x14ac:dyDescent="0.15">
      <c r="B18" s="141" t="s">
        <v>175</v>
      </c>
      <c r="C18" s="142" t="s">
        <v>179</v>
      </c>
    </row>
    <row r="19" spans="2:3" x14ac:dyDescent="0.15">
      <c r="B19" s="143"/>
    </row>
  </sheetData>
  <phoneticPr fontId="3"/>
  <printOptions horizontalCentered="1"/>
  <pageMargins left="0.23622047244094491" right="0.23622047244094491"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47E8-2D94-48F8-A494-D781DE9F46A9}">
  <sheetPr>
    <pageSetUpPr fitToPage="1"/>
  </sheetPr>
  <dimension ref="A1:F32"/>
  <sheetViews>
    <sheetView zoomScaleNormal="100" workbookViewId="0">
      <selection activeCell="A30" sqref="A30"/>
    </sheetView>
  </sheetViews>
  <sheetFormatPr defaultColWidth="9" defaultRowHeight="13.5" x14ac:dyDescent="0.4"/>
  <cols>
    <col min="1" max="1" width="46.125" style="145" customWidth="1"/>
    <col min="2" max="2" width="30" style="145" customWidth="1"/>
    <col min="3" max="16384" width="9" style="145"/>
  </cols>
  <sheetData>
    <row r="1" spans="1:6" ht="22.5" customHeight="1" x14ac:dyDescent="0.4">
      <c r="A1" s="144" t="s">
        <v>189</v>
      </c>
      <c r="B1" s="144"/>
    </row>
    <row r="2" spans="1:6" ht="24.75" customHeight="1" x14ac:dyDescent="0.4">
      <c r="A2" s="311" t="s">
        <v>190</v>
      </c>
      <c r="B2" s="311"/>
      <c r="C2" s="146"/>
      <c r="D2" s="146"/>
      <c r="E2" s="146"/>
      <c r="F2" s="146"/>
    </row>
    <row r="3" spans="1:6" ht="18.75" customHeight="1" x14ac:dyDescent="0.4">
      <c r="A3" s="144"/>
      <c r="B3" s="144"/>
    </row>
    <row r="4" spans="1:6" ht="14.1" customHeight="1" x14ac:dyDescent="0.4">
      <c r="A4" s="147" t="s">
        <v>191</v>
      </c>
      <c r="B4" s="312" t="s">
        <v>192</v>
      </c>
    </row>
    <row r="5" spans="1:6" ht="18.75" customHeight="1" x14ac:dyDescent="0.4">
      <c r="A5" s="148" t="s">
        <v>193</v>
      </c>
      <c r="B5" s="313"/>
    </row>
    <row r="6" spans="1:6" ht="15" customHeight="1" x14ac:dyDescent="0.4">
      <c r="A6" s="149"/>
      <c r="B6" s="308"/>
    </row>
    <row r="7" spans="1:6" ht="39" customHeight="1" x14ac:dyDescent="0.4">
      <c r="A7" s="150"/>
      <c r="B7" s="309"/>
    </row>
    <row r="8" spans="1:6" ht="15" customHeight="1" x14ac:dyDescent="0.4">
      <c r="A8" s="149"/>
      <c r="B8" s="308"/>
    </row>
    <row r="9" spans="1:6" ht="39" customHeight="1" x14ac:dyDescent="0.4">
      <c r="A9" s="150"/>
      <c r="B9" s="309"/>
    </row>
    <row r="10" spans="1:6" ht="15" customHeight="1" x14ac:dyDescent="0.4">
      <c r="A10" s="149"/>
      <c r="B10" s="308"/>
    </row>
    <row r="11" spans="1:6" ht="39" customHeight="1" x14ac:dyDescent="0.4">
      <c r="A11" s="150"/>
      <c r="B11" s="309"/>
    </row>
    <row r="12" spans="1:6" ht="15" customHeight="1" x14ac:dyDescent="0.4">
      <c r="A12" s="149"/>
      <c r="B12" s="308"/>
    </row>
    <row r="13" spans="1:6" ht="39" customHeight="1" x14ac:dyDescent="0.4">
      <c r="A13" s="150"/>
      <c r="B13" s="309"/>
    </row>
    <row r="14" spans="1:6" ht="15" customHeight="1" x14ac:dyDescent="0.4">
      <c r="A14" s="149"/>
      <c r="B14" s="308"/>
    </row>
    <row r="15" spans="1:6" ht="39" customHeight="1" x14ac:dyDescent="0.4">
      <c r="A15" s="150"/>
      <c r="B15" s="309"/>
    </row>
    <row r="16" spans="1:6" ht="7.5" customHeight="1" x14ac:dyDescent="0.4">
      <c r="A16" s="151"/>
      <c r="B16" s="152"/>
    </row>
    <row r="17" spans="1:2" ht="15" customHeight="1" x14ac:dyDescent="0.4">
      <c r="A17" s="310"/>
      <c r="B17" s="310"/>
    </row>
    <row r="18" spans="1:2" ht="15" customHeight="1" x14ac:dyDescent="0.4">
      <c r="A18" s="310"/>
      <c r="B18" s="310"/>
    </row>
    <row r="19" spans="1:2" x14ac:dyDescent="0.4">
      <c r="A19" s="153"/>
      <c r="B19" s="153"/>
    </row>
    <row r="20" spans="1:2" x14ac:dyDescent="0.4">
      <c r="A20" s="153"/>
      <c r="B20" s="153"/>
    </row>
    <row r="21" spans="1:2" x14ac:dyDescent="0.4">
      <c r="A21" s="153"/>
      <c r="B21" s="153"/>
    </row>
    <row r="22" spans="1:2" x14ac:dyDescent="0.4">
      <c r="A22" s="153"/>
      <c r="B22" s="153"/>
    </row>
    <row r="23" spans="1:2" x14ac:dyDescent="0.4">
      <c r="A23" s="153"/>
      <c r="B23" s="153"/>
    </row>
    <row r="24" spans="1:2" x14ac:dyDescent="0.4">
      <c r="A24" s="153"/>
      <c r="B24" s="153"/>
    </row>
    <row r="25" spans="1:2" x14ac:dyDescent="0.4">
      <c r="A25" s="153"/>
      <c r="B25" s="153"/>
    </row>
    <row r="26" spans="1:2" x14ac:dyDescent="0.4">
      <c r="A26" s="153"/>
      <c r="B26" s="153"/>
    </row>
    <row r="27" spans="1:2" x14ac:dyDescent="0.4">
      <c r="A27" s="153"/>
      <c r="B27" s="153"/>
    </row>
    <row r="28" spans="1:2" x14ac:dyDescent="0.4">
      <c r="A28" s="153"/>
      <c r="B28" s="153"/>
    </row>
    <row r="29" spans="1:2" x14ac:dyDescent="0.4">
      <c r="A29" s="153"/>
      <c r="B29" s="153"/>
    </row>
    <row r="30" spans="1:2" x14ac:dyDescent="0.4">
      <c r="A30" s="153"/>
      <c r="B30" s="153"/>
    </row>
    <row r="31" spans="1:2" x14ac:dyDescent="0.4">
      <c r="A31" s="153"/>
      <c r="B31" s="153"/>
    </row>
    <row r="32" spans="1:2" x14ac:dyDescent="0.4">
      <c r="A32" s="153"/>
      <c r="B32" s="153"/>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標準様式１</vt:lpstr>
      <vt:lpstr>標準様式１　記入方法 (10)</vt:lpstr>
      <vt:lpstr>標準様式３</vt:lpstr>
      <vt:lpstr>標準様式５</vt:lpstr>
      <vt:lpstr>標準様式６</vt:lpstr>
      <vt:lpstr>標準様式６　別紙④</vt:lpstr>
      <vt:lpstr>標準様式７</vt:lpstr>
      <vt:lpstr>標準様式１!Print_Area</vt:lpstr>
      <vt:lpstr>'標準様式１　記入方法 (10)'!Print_Area</vt:lpstr>
      <vt:lpstr>標準様式５!Print_Area</vt:lpstr>
      <vt:lpstr>標準様式６!Print_Area</vt:lpstr>
      <vt:lpstr>'標準様式６　別紙④'!Print_Area</vt:lpstr>
      <vt:lpstr>標準様式１!Print_Titles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與那嶺　佑斗</dc:creator>
  <cp:lastModifiedBy>城間　樹</cp:lastModifiedBy>
  <dcterms:created xsi:type="dcterms:W3CDTF">2024-04-16T04:25:59Z</dcterms:created>
  <dcterms:modified xsi:type="dcterms:W3CDTF">2025-07-23T06:58:06Z</dcterms:modified>
</cp:coreProperties>
</file>