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27472\Desktop\R9・10　資格申請\コンサル\"/>
    </mc:Choice>
  </mc:AlternateContent>
  <xr:revisionPtr revIDLastSave="0" documentId="13_ncr:1_{F404513A-3C64-4CE0-B060-86E602FDB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築コンサル" sheetId="1" r:id="rId1"/>
    <sheet name="土木コンサル" sheetId="2" r:id="rId2"/>
  </sheets>
  <definedNames>
    <definedName name="_xlnm.Print_Area" localSheetId="0">建築コンサル!$A$1:$J$70</definedName>
    <definedName name="_xlnm.Print_Area" localSheetId="1">土木コンサル!$A$1:$J$52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1" l="1"/>
  <c r="I36" i="2"/>
  <c r="I47" i="1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1" i="2"/>
  <c r="I18" i="2"/>
  <c r="I67" i="1"/>
  <c r="I49" i="2"/>
  <c r="I48" i="2"/>
  <c r="I50" i="2"/>
  <c r="I16" i="2"/>
  <c r="I15" i="2"/>
  <c r="I12" i="2"/>
  <c r="I68" i="1"/>
  <c r="I16" i="1"/>
  <c r="I15" i="1"/>
  <c r="I12" i="1"/>
  <c r="I66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8" i="1"/>
  <c r="I49" i="1"/>
  <c r="I50" i="1"/>
  <c r="I52" i="1"/>
  <c r="I53" i="1"/>
  <c r="I54" i="1"/>
  <c r="I55" i="1"/>
  <c r="I56" i="1"/>
  <c r="I57" i="1"/>
  <c r="I58" i="1"/>
  <c r="I59" i="1"/>
  <c r="I18" i="1"/>
  <c r="I60" i="1" l="1"/>
  <c r="I13" i="1"/>
  <c r="I14" i="1"/>
  <c r="I61" i="1"/>
  <c r="I62" i="1"/>
  <c r="I63" i="1"/>
  <c r="I64" i="1"/>
  <c r="I65" i="1"/>
  <c r="I47" i="2"/>
  <c r="I43" i="2"/>
  <c r="I14" i="2"/>
  <c r="I13" i="2"/>
  <c r="I17" i="2" s="1"/>
  <c r="I69" i="1" l="1"/>
  <c r="I17" i="1"/>
  <c r="I70" i="1" l="1"/>
  <c r="I46" i="2" l="1"/>
  <c r="I45" i="2"/>
  <c r="I44" i="2"/>
  <c r="I51" i="2" s="1"/>
  <c r="I42" i="2" l="1"/>
  <c r="I52" i="2" s="1"/>
</calcChain>
</file>

<file path=xl/sharedStrings.xml><?xml version="1.0" encoding="utf-8"?>
<sst xmlns="http://schemas.openxmlformats.org/spreadsheetml/2006/main" count="286" uniqueCount="160">
  <si>
    <t>経営事項</t>
    <rPh sb="0" eb="2">
      <t>ケイエイ</t>
    </rPh>
    <rPh sb="2" eb="4">
      <t>ジコウ</t>
    </rPh>
    <phoneticPr fontId="1"/>
  </si>
  <si>
    <t>事項</t>
    <rPh sb="0" eb="2">
      <t>ジコウ</t>
    </rPh>
    <phoneticPr fontId="1"/>
  </si>
  <si>
    <t>評価項目</t>
    <rPh sb="0" eb="2">
      <t>ヒョウカ</t>
    </rPh>
    <rPh sb="2" eb="4">
      <t>コウモク</t>
    </rPh>
    <phoneticPr fontId="1"/>
  </si>
  <si>
    <t>配点</t>
    <rPh sb="0" eb="2">
      <t>ハイテン</t>
    </rPh>
    <phoneticPr fontId="1"/>
  </si>
  <si>
    <t>備考</t>
    <rPh sb="0" eb="2">
      <t>ビコウ</t>
    </rPh>
    <phoneticPr fontId="1"/>
  </si>
  <si>
    <t>年間平均実績高</t>
    <rPh sb="0" eb="2">
      <t>ネンカン</t>
    </rPh>
    <rPh sb="2" eb="4">
      <t>ヘイキン</t>
    </rPh>
    <rPh sb="4" eb="7">
      <t>ジッセキダカ</t>
    </rPh>
    <phoneticPr fontId="1"/>
  </si>
  <si>
    <t>品質保証</t>
    <rPh sb="0" eb="2">
      <t>ヒンシツ</t>
    </rPh>
    <rPh sb="2" eb="4">
      <t>ホショウ</t>
    </rPh>
    <phoneticPr fontId="1"/>
  </si>
  <si>
    <t>技術的事項</t>
    <rPh sb="0" eb="3">
      <t>ギジュツテキ</t>
    </rPh>
    <rPh sb="3" eb="5">
      <t>ジコウ</t>
    </rPh>
    <phoneticPr fontId="1"/>
  </si>
  <si>
    <t>年</t>
    <rPh sb="0" eb="1">
      <t>ネン</t>
    </rPh>
    <phoneticPr fontId="1"/>
  </si>
  <si>
    <t>千円</t>
    <rPh sb="0" eb="2">
      <t>センエン</t>
    </rPh>
    <phoneticPr fontId="1"/>
  </si>
  <si>
    <t>人</t>
    <rPh sb="0" eb="1">
      <t>ニン</t>
    </rPh>
    <phoneticPr fontId="1"/>
  </si>
  <si>
    <t>採点</t>
    <rPh sb="0" eb="2">
      <t>サイテン</t>
    </rPh>
    <phoneticPr fontId="1"/>
  </si>
  <si>
    <t>小　計</t>
    <phoneticPr fontId="1"/>
  </si>
  <si>
    <t>小　計</t>
    <rPh sb="0" eb="1">
      <t>ショウ</t>
    </rPh>
    <rPh sb="2" eb="3">
      <t>ケイ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</si>
  <si>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</si>
  <si>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</si>
  <si>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総合評価点　　　　　</t>
    <rPh sb="0" eb="2">
      <t>ソウゴウ</t>
    </rPh>
    <rPh sb="2" eb="5">
      <t>ヒョウカテン</t>
    </rPh>
    <phoneticPr fontId="1"/>
  </si>
  <si>
    <t>回</t>
    <rPh sb="0" eb="1">
      <t>カイ</t>
    </rPh>
    <phoneticPr fontId="1"/>
  </si>
  <si>
    <t>給水装置工事主任技術</t>
    <rPh sb="0" eb="2">
      <t>キュウスイ</t>
    </rPh>
    <rPh sb="2" eb="4">
      <t>ソウチ</t>
    </rPh>
    <rPh sb="4" eb="6">
      <t>コウジ</t>
    </rPh>
    <rPh sb="6" eb="8">
      <t>シュニン</t>
    </rPh>
    <rPh sb="8" eb="10">
      <t>ギジュツ</t>
    </rPh>
    <phoneticPr fontId="1"/>
  </si>
  <si>
    <t>市主催及び共催行事への協力（ボランティア活動）</t>
    <rPh sb="0" eb="1">
      <t>シ</t>
    </rPh>
    <rPh sb="1" eb="3">
      <t>シュサイ</t>
    </rPh>
    <rPh sb="3" eb="4">
      <t>オヨ</t>
    </rPh>
    <rPh sb="5" eb="7">
      <t>キョウサイ</t>
    </rPh>
    <rPh sb="7" eb="9">
      <t>ギョウジ</t>
    </rPh>
    <rPh sb="11" eb="13">
      <t>キョウリョク</t>
    </rPh>
    <rPh sb="20" eb="22">
      <t>カツドウ</t>
    </rPh>
    <phoneticPr fontId="1"/>
  </si>
  <si>
    <t>土地区画整理士</t>
    <rPh sb="0" eb="2">
      <t>トチ</t>
    </rPh>
    <rPh sb="2" eb="4">
      <t>クカク</t>
    </rPh>
    <rPh sb="4" eb="6">
      <t>セイリ</t>
    </rPh>
    <rPh sb="6" eb="7">
      <t>シ</t>
    </rPh>
    <phoneticPr fontId="1"/>
  </si>
  <si>
    <t>地質調査技士</t>
    <rPh sb="0" eb="2">
      <t>チシツ</t>
    </rPh>
    <rPh sb="2" eb="4">
      <t>チョウサ</t>
    </rPh>
    <rPh sb="4" eb="6">
      <t>ギシ</t>
    </rPh>
    <phoneticPr fontId="1"/>
  </si>
  <si>
    <t>市の表彰を受けた者</t>
    <rPh sb="0" eb="1">
      <t>シ</t>
    </rPh>
    <rPh sb="2" eb="4">
      <t>ヒョウショウ</t>
    </rPh>
    <rPh sb="5" eb="6">
      <t>ウ</t>
    </rPh>
    <rPh sb="8" eb="9">
      <t>モノ</t>
    </rPh>
    <phoneticPr fontId="1"/>
  </si>
  <si>
    <t>ＴＥＬ</t>
    <phoneticPr fontId="1"/>
  </si>
  <si>
    <t>ＦＡＸ</t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</si>
  <si>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</si>
  <si>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ＴＥＬ</t>
    <phoneticPr fontId="1"/>
  </si>
  <si>
    <t>E-mail</t>
    <phoneticPr fontId="1"/>
  </si>
  <si>
    <t>担当者　</t>
    <rPh sb="0" eb="2">
      <t>タントウ</t>
    </rPh>
    <rPh sb="2" eb="3">
      <t>シャ</t>
    </rPh>
    <phoneticPr fontId="1"/>
  </si>
  <si>
    <t>代表者名</t>
    <rPh sb="0" eb="3">
      <t>ダイヒョウシャ</t>
    </rPh>
    <rPh sb="3" eb="4">
      <t>メイ</t>
    </rPh>
    <phoneticPr fontId="1"/>
  </si>
  <si>
    <t>住　　　所</t>
    <rPh sb="0" eb="1">
      <t>ジュウ</t>
    </rPh>
    <rPh sb="4" eb="5">
      <t>ショ</t>
    </rPh>
    <phoneticPr fontId="1"/>
  </si>
  <si>
    <t>年</t>
    <rPh sb="0" eb="1">
      <t>ネン</t>
    </rPh>
    <phoneticPr fontId="1"/>
  </si>
  <si>
    <t>建築士事務所登録番号　　　　</t>
    <rPh sb="0" eb="3">
      <t>ケンチクシ</t>
    </rPh>
    <rPh sb="3" eb="6">
      <t>ジムショ</t>
    </rPh>
    <rPh sb="6" eb="8">
      <t>トウロク</t>
    </rPh>
    <rPh sb="8" eb="10">
      <t>バンゴウ</t>
    </rPh>
    <phoneticPr fontId="1"/>
  </si>
  <si>
    <t>登録希望　　業種　　　　（複数可）</t>
    <rPh sb="0" eb="2">
      <t>トウロク</t>
    </rPh>
    <rPh sb="2" eb="4">
      <t>キボウ</t>
    </rPh>
    <rPh sb="6" eb="8">
      <t>ギョウシュ</t>
    </rPh>
    <rPh sb="13" eb="15">
      <t>フクスウ</t>
    </rPh>
    <rPh sb="15" eb="16">
      <t>カ</t>
    </rPh>
    <phoneticPr fontId="1"/>
  </si>
  <si>
    <t>下水道検定</t>
    <phoneticPr fontId="1"/>
  </si>
  <si>
    <t>磁気探査技士</t>
    <phoneticPr fontId="1"/>
  </si>
  <si>
    <t>ＲＣＣＭ</t>
    <phoneticPr fontId="1"/>
  </si>
  <si>
    <t>各部門</t>
    <rPh sb="0" eb="3">
      <t>カクブモン</t>
    </rPh>
    <phoneticPr fontId="1"/>
  </si>
  <si>
    <t>測量士</t>
    <rPh sb="0" eb="3">
      <t>ソクリョウシ</t>
    </rPh>
    <phoneticPr fontId="1"/>
  </si>
  <si>
    <t>測量士補</t>
    <rPh sb="0" eb="3">
      <t>ソクリョウシ</t>
    </rPh>
    <rPh sb="3" eb="4">
      <t>ホ</t>
    </rPh>
    <phoneticPr fontId="1"/>
  </si>
  <si>
    <t>土木学会認定土木技術者</t>
    <rPh sb="0" eb="2">
      <t>ドボク</t>
    </rPh>
    <rPh sb="2" eb="4">
      <t>ガッカイ</t>
    </rPh>
    <rPh sb="4" eb="6">
      <t>ニンテイ</t>
    </rPh>
    <rPh sb="6" eb="8">
      <t>ドボク</t>
    </rPh>
    <rPh sb="8" eb="11">
      <t>ギジュツシャ</t>
    </rPh>
    <phoneticPr fontId="1"/>
  </si>
  <si>
    <t>資本金（自己資金以外）</t>
    <rPh sb="0" eb="2">
      <t>シホン</t>
    </rPh>
    <rPh sb="2" eb="3">
      <t>キン</t>
    </rPh>
    <rPh sb="4" eb="6">
      <t>ジコ</t>
    </rPh>
    <rPh sb="6" eb="8">
      <t>シキン</t>
    </rPh>
    <rPh sb="8" eb="10">
      <t>イガイ</t>
    </rPh>
    <phoneticPr fontId="1"/>
  </si>
  <si>
    <t>入力箇所</t>
    <rPh sb="0" eb="2">
      <t>ニュウリョク</t>
    </rPh>
    <rPh sb="2" eb="4">
      <t>カショ</t>
    </rPh>
    <phoneticPr fontId="1"/>
  </si>
  <si>
    <t>ISO9001</t>
    <phoneticPr fontId="1"/>
  </si>
  <si>
    <t>ISO14001</t>
    <phoneticPr fontId="1"/>
  </si>
  <si>
    <t>ISO9001</t>
    <phoneticPr fontId="1"/>
  </si>
  <si>
    <t>※過去10年間有効</t>
    <rPh sb="1" eb="3">
      <t>カコ</t>
    </rPh>
    <rPh sb="5" eb="7">
      <t>ネンカン</t>
    </rPh>
    <rPh sb="7" eb="9">
      <t>ユウコウ</t>
    </rPh>
    <phoneticPr fontId="1"/>
  </si>
  <si>
    <t>構造1級建築士</t>
    <rPh sb="0" eb="2">
      <t>コウゾウ</t>
    </rPh>
    <rPh sb="3" eb="4">
      <t>キュウ</t>
    </rPh>
    <rPh sb="4" eb="7">
      <t>ケンチクシ</t>
    </rPh>
    <phoneticPr fontId="1"/>
  </si>
  <si>
    <t>小　計</t>
    <phoneticPr fontId="1"/>
  </si>
  <si>
    <t>　　　　　　　　　　　　　　　　　　　　　　　　　　　</t>
    <phoneticPr fontId="1"/>
  </si>
  <si>
    <t>総合技術監理部門1人につき</t>
    <rPh sb="0" eb="8">
      <t>ソウゴウギジュツカンリブモン</t>
    </rPh>
    <rPh sb="9" eb="10">
      <t>ニン</t>
    </rPh>
    <phoneticPr fontId="1"/>
  </si>
  <si>
    <t>上記以外各部門</t>
    <rPh sb="0" eb="4">
      <t>ジョウキイガイ</t>
    </rPh>
    <rPh sb="4" eb="7">
      <t>カクブモン</t>
    </rPh>
    <phoneticPr fontId="1"/>
  </si>
  <si>
    <t>コンクリート診断士</t>
    <rPh sb="6" eb="9">
      <t>シンダンシ</t>
    </rPh>
    <phoneticPr fontId="1"/>
  </si>
  <si>
    <t>個人</t>
    <rPh sb="0" eb="2">
      <t>コジン</t>
    </rPh>
    <phoneticPr fontId="1"/>
  </si>
  <si>
    <t>市内中小企業団体会加入年数（1年につき1点）</t>
    <rPh sb="0" eb="2">
      <t>シナイ</t>
    </rPh>
    <rPh sb="2" eb="8">
      <t>チュウショウキギョウダンタイ</t>
    </rPh>
    <rPh sb="8" eb="9">
      <t>カイ</t>
    </rPh>
    <rPh sb="9" eb="11">
      <t>カニュウ</t>
    </rPh>
    <rPh sb="11" eb="13">
      <t>ネンスウ</t>
    </rPh>
    <rPh sb="15" eb="16">
      <t>ネン</t>
    </rPh>
    <rPh sb="20" eb="21">
      <t>テン</t>
    </rPh>
    <phoneticPr fontId="1"/>
  </si>
  <si>
    <t>事業所</t>
    <rPh sb="0" eb="3">
      <t>ジギョウショ</t>
    </rPh>
    <phoneticPr fontId="1"/>
  </si>
  <si>
    <t>市内中小企業団体加入年数</t>
    <rPh sb="0" eb="8">
      <t>シナイチュウショウキギョウダンタイ</t>
    </rPh>
    <rPh sb="8" eb="12">
      <t>カニュウネンスウ</t>
    </rPh>
    <phoneticPr fontId="1"/>
  </si>
  <si>
    <t>上限50点</t>
    <rPh sb="0" eb="2">
      <t>ジョウゲン</t>
    </rPh>
    <rPh sb="4" eb="5">
      <t>テン</t>
    </rPh>
    <phoneticPr fontId="1"/>
  </si>
  <si>
    <t>1～10</t>
    <phoneticPr fontId="1"/>
  </si>
  <si>
    <t>設備設計１級建築士</t>
    <rPh sb="0" eb="2">
      <t>セツビ</t>
    </rPh>
    <rPh sb="2" eb="4">
      <t>セッケイ</t>
    </rPh>
    <rPh sb="5" eb="9">
      <t>キュウケンチクシ</t>
    </rPh>
    <phoneticPr fontId="1"/>
  </si>
  <si>
    <t>建築設備士</t>
    <rPh sb="0" eb="5">
      <t>ケンチクセツビシ</t>
    </rPh>
    <phoneticPr fontId="1"/>
  </si>
  <si>
    <t>建築積算士</t>
    <rPh sb="0" eb="5">
      <t>ケンチクセキサンシ</t>
    </rPh>
    <phoneticPr fontId="1"/>
  </si>
  <si>
    <t>建築コスト管理士</t>
    <rPh sb="0" eb="2">
      <t>ケンチク</t>
    </rPh>
    <rPh sb="5" eb="8">
      <t>カンリシ</t>
    </rPh>
    <phoneticPr fontId="1"/>
  </si>
  <si>
    <t>総合技術監理部門</t>
    <rPh sb="0" eb="8">
      <t>ソウゴウギジュツカンリブモン</t>
    </rPh>
    <phoneticPr fontId="1"/>
  </si>
  <si>
    <t>上記以外部門</t>
    <rPh sb="0" eb="6">
      <t>ジョウキイガイブモン</t>
    </rPh>
    <phoneticPr fontId="1"/>
  </si>
  <si>
    <t>補償業務管理士</t>
    <rPh sb="0" eb="7">
      <t>ホショウギョウムカンリシ</t>
    </rPh>
    <phoneticPr fontId="1"/>
  </si>
  <si>
    <t>市自治会加入（個人・事業所）</t>
    <rPh sb="0" eb="1">
      <t>シ</t>
    </rPh>
    <rPh sb="1" eb="4">
      <t>ジチカイ</t>
    </rPh>
    <rPh sb="4" eb="6">
      <t>カニュウ</t>
    </rPh>
    <rPh sb="7" eb="9">
      <t>コジン</t>
    </rPh>
    <rPh sb="10" eb="13">
      <t>ジギョウショ</t>
    </rPh>
    <phoneticPr fontId="1"/>
  </si>
  <si>
    <t>障がい者雇用</t>
    <rPh sb="0" eb="1">
      <t>ショウ</t>
    </rPh>
    <rPh sb="3" eb="4">
      <t>シャ</t>
    </rPh>
    <rPh sb="4" eb="6">
      <t>コヨウ</t>
    </rPh>
    <phoneticPr fontId="1"/>
  </si>
  <si>
    <t>市主催及び共催行事への協力（ボランティア活動・寄付）</t>
    <rPh sb="0" eb="1">
      <t>シ</t>
    </rPh>
    <rPh sb="1" eb="3">
      <t>シュサイ</t>
    </rPh>
    <rPh sb="3" eb="4">
      <t>オヨ</t>
    </rPh>
    <rPh sb="5" eb="7">
      <t>キョウサイ</t>
    </rPh>
    <rPh sb="7" eb="9">
      <t>ギョウジ</t>
    </rPh>
    <rPh sb="11" eb="13">
      <t>キョウリョク</t>
    </rPh>
    <rPh sb="20" eb="22">
      <t>カツドウ</t>
    </rPh>
    <rPh sb="23" eb="25">
      <t>キフ</t>
    </rPh>
    <phoneticPr fontId="1"/>
  </si>
  <si>
    <t>0～25</t>
    <phoneticPr fontId="1"/>
  </si>
  <si>
    <t>0～5</t>
    <phoneticPr fontId="1"/>
  </si>
  <si>
    <t>令和9・10年度　沖縄市総合評価点採点順位表（建築関係建設コンサルタント業務）</t>
    <rPh sb="0" eb="1">
      <t>レイ</t>
    </rPh>
    <rPh sb="1" eb="2">
      <t>ワ</t>
    </rPh>
    <rPh sb="6" eb="8">
      <t>ネンド</t>
    </rPh>
    <rPh sb="7" eb="8">
      <t>ド</t>
    </rPh>
    <rPh sb="9" eb="12">
      <t>オキナワシ</t>
    </rPh>
    <rPh sb="12" eb="14">
      <t>ソウゴウ</t>
    </rPh>
    <rPh sb="14" eb="16">
      <t>ヒョウカ</t>
    </rPh>
    <rPh sb="16" eb="17">
      <t>テン</t>
    </rPh>
    <rPh sb="17" eb="19">
      <t>サイテン</t>
    </rPh>
    <rPh sb="19" eb="21">
      <t>ジュンイ</t>
    </rPh>
    <rPh sb="21" eb="22">
      <t>ヒョウ</t>
    </rPh>
    <rPh sb="23" eb="25">
      <t>ケンチク</t>
    </rPh>
    <rPh sb="25" eb="27">
      <t>カンケイ</t>
    </rPh>
    <rPh sb="27" eb="29">
      <t>ケンセツ</t>
    </rPh>
    <rPh sb="36" eb="38">
      <t>ギョウム</t>
    </rPh>
    <phoneticPr fontId="1"/>
  </si>
  <si>
    <t>（1）令和8年12月1日時点
（2）証明書類添付</t>
  </si>
  <si>
    <t>（1）令和8年12月1日時点
（2）証明書類添付</t>
    <phoneticPr fontId="1"/>
  </si>
  <si>
    <t>木造建築士</t>
    <rPh sb="0" eb="5">
      <t>モクゾウケンチクシ</t>
    </rPh>
    <phoneticPr fontId="1"/>
  </si>
  <si>
    <t>建築士法</t>
    <rPh sb="0" eb="3">
      <t>ケンチクシ</t>
    </rPh>
    <rPh sb="3" eb="4">
      <t>ホウ</t>
    </rPh>
    <phoneticPr fontId="1"/>
  </si>
  <si>
    <t>建設業法</t>
    <rPh sb="0" eb="4">
      <t>ケンセツギョウホウ</t>
    </rPh>
    <phoneticPr fontId="1"/>
  </si>
  <si>
    <t>１級建築士</t>
    <rPh sb="1" eb="2">
      <t>キュウ</t>
    </rPh>
    <rPh sb="2" eb="5">
      <t>ケンチクシ</t>
    </rPh>
    <phoneticPr fontId="1"/>
  </si>
  <si>
    <t>２級建築士</t>
    <rPh sb="1" eb="2">
      <t>キュウ</t>
    </rPh>
    <rPh sb="2" eb="5">
      <t>ケンチクシ</t>
    </rPh>
    <phoneticPr fontId="1"/>
  </si>
  <si>
    <t>１級建築施工管理技士</t>
    <phoneticPr fontId="1"/>
  </si>
  <si>
    <t>１級建築施工管理技士補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rPh sb="10" eb="11">
      <t>ホ</t>
    </rPh>
    <phoneticPr fontId="1"/>
  </si>
  <si>
    <t>２級建築施工管理技士（建築）</t>
    <phoneticPr fontId="1"/>
  </si>
  <si>
    <t>２級建築施工管理技士（躯体）</t>
    <phoneticPr fontId="1"/>
  </si>
  <si>
    <t>２級建築施工管理技士（仕上げ）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rPh sb="11" eb="13">
      <t>シア</t>
    </rPh>
    <phoneticPr fontId="1"/>
  </si>
  <si>
    <t>建築</t>
    <rPh sb="0" eb="2">
      <t>ケンチク</t>
    </rPh>
    <phoneticPr fontId="1"/>
  </si>
  <si>
    <t>電気</t>
    <rPh sb="0" eb="2">
      <t>デンキ</t>
    </rPh>
    <phoneticPr fontId="1"/>
  </si>
  <si>
    <t>２級電気通信工事施工管理技士</t>
    <rPh sb="4" eb="6">
      <t>ツウシン</t>
    </rPh>
    <phoneticPr fontId="1"/>
  </si>
  <si>
    <t>２級電気工事施工管理技士</t>
    <phoneticPr fontId="1"/>
  </si>
  <si>
    <t>２級管工事施工管理技士</t>
    <rPh sb="2" eb="3">
      <t>カン</t>
    </rPh>
    <phoneticPr fontId="1"/>
  </si>
  <si>
    <t>電気通信</t>
    <rPh sb="0" eb="2">
      <t>デンキ</t>
    </rPh>
    <rPh sb="2" eb="4">
      <t>ツウシン</t>
    </rPh>
    <phoneticPr fontId="1"/>
  </si>
  <si>
    <t>管</t>
    <rPh sb="0" eb="1">
      <t>カン</t>
    </rPh>
    <phoneticPr fontId="1"/>
  </si>
  <si>
    <t>本店登記期間</t>
    <rPh sb="0" eb="6">
      <t>ホンテントウキキカン</t>
    </rPh>
    <phoneticPr fontId="1"/>
  </si>
  <si>
    <t>（1）令和8年12月1日時点
（2）証明書類添付　　　　　　　　　　　　　　</t>
    <phoneticPr fontId="1"/>
  </si>
  <si>
    <t xml:space="preserve">
令和9・10年度測量及び建設コンサルタント等業務入札参加申請内容を記入
※本店登記期間については市内に移転後の営業期間を記入</t>
    <rPh sb="1" eb="2">
      <t>レイ</t>
    </rPh>
    <rPh sb="2" eb="3">
      <t>ワ</t>
    </rPh>
    <rPh sb="8" eb="9">
      <t>ド</t>
    </rPh>
    <rPh sb="9" eb="11">
      <t>ソクリョウ</t>
    </rPh>
    <rPh sb="11" eb="12">
      <t>オヨ</t>
    </rPh>
    <rPh sb="13" eb="15">
      <t>ケンセツ</t>
    </rPh>
    <rPh sb="22" eb="23">
      <t>トウ</t>
    </rPh>
    <rPh sb="23" eb="25">
      <t>ギョウム</t>
    </rPh>
    <rPh sb="38" eb="44">
      <t>ホンテントウキキカン</t>
    </rPh>
    <rPh sb="49" eb="51">
      <t>シナイ</t>
    </rPh>
    <rPh sb="52" eb="54">
      <t>イテン</t>
    </rPh>
    <rPh sb="54" eb="55">
      <t>ゴ</t>
    </rPh>
    <rPh sb="56" eb="60">
      <t>エイギョウキカン</t>
    </rPh>
    <rPh sb="61" eb="63">
      <t>キニュウ</t>
    </rPh>
    <phoneticPr fontId="1"/>
  </si>
  <si>
    <t>電気通信事業法</t>
    <rPh sb="0" eb="6">
      <t>デンキツウシンジギョウ</t>
    </rPh>
    <rPh sb="6" eb="7">
      <t>ホウ</t>
    </rPh>
    <phoneticPr fontId="1"/>
  </si>
  <si>
    <t>電気通信主任技術者</t>
    <rPh sb="0" eb="9">
      <t>デンキツウシンシュニンギジュツシャ</t>
    </rPh>
    <phoneticPr fontId="1"/>
  </si>
  <si>
    <t>電気事業法</t>
    <rPh sb="0" eb="5">
      <t>デンキジギョウホウ</t>
    </rPh>
    <phoneticPr fontId="1"/>
  </si>
  <si>
    <t>第１種電気主任技術者</t>
    <phoneticPr fontId="1"/>
  </si>
  <si>
    <t>第２種電気主任技術者</t>
    <phoneticPr fontId="1"/>
  </si>
  <si>
    <t>第３種電気主任技術者</t>
    <phoneticPr fontId="1"/>
  </si>
  <si>
    <t>第１種電気工事士</t>
    <rPh sb="5" eb="8">
      <t>コウジシ</t>
    </rPh>
    <phoneticPr fontId="1"/>
  </si>
  <si>
    <t>第２種電気工事士</t>
    <rPh sb="5" eb="7">
      <t>コウジ</t>
    </rPh>
    <rPh sb="7" eb="8">
      <t>シ</t>
    </rPh>
    <phoneticPr fontId="1"/>
  </si>
  <si>
    <t>電気工事士法</t>
    <rPh sb="0" eb="2">
      <t>デンキ</t>
    </rPh>
    <rPh sb="2" eb="4">
      <t>コウジ</t>
    </rPh>
    <rPh sb="4" eb="5">
      <t>シ</t>
    </rPh>
    <rPh sb="5" eb="6">
      <t>ホウ</t>
    </rPh>
    <phoneticPr fontId="1"/>
  </si>
  <si>
    <t>技術士法</t>
    <rPh sb="0" eb="3">
      <t>ギジュツシ</t>
    </rPh>
    <rPh sb="3" eb="4">
      <t>ホウ</t>
    </rPh>
    <phoneticPr fontId="1"/>
  </si>
  <si>
    <t>消防設備士法</t>
    <rPh sb="0" eb="5">
      <t>ショウボウセツビシ</t>
    </rPh>
    <rPh sb="5" eb="6">
      <t>ホウ</t>
    </rPh>
    <phoneticPr fontId="1"/>
  </si>
  <si>
    <t>甲種消防設備士特類</t>
  </si>
  <si>
    <t>甲種消防設備士</t>
    <phoneticPr fontId="1"/>
  </si>
  <si>
    <t>乙種消防設備士</t>
    <rPh sb="0" eb="1">
      <t>オツ</t>
    </rPh>
    <phoneticPr fontId="1"/>
  </si>
  <si>
    <t>水道法</t>
    <rPh sb="0" eb="3">
      <t>スイドウホウ</t>
    </rPh>
    <phoneticPr fontId="1"/>
  </si>
  <si>
    <t>その他</t>
    <phoneticPr fontId="1"/>
  </si>
  <si>
    <t>省エネ適合判定員資格</t>
    <phoneticPr fontId="1"/>
  </si>
  <si>
    <t>耐震診断資格者</t>
    <phoneticPr fontId="1"/>
  </si>
  <si>
    <t>CASBEE（キャスビー）建築評価員</t>
  </si>
  <si>
    <t>既存学校建物の耐力度測定実務講習修了</t>
    <phoneticPr fontId="1"/>
  </si>
  <si>
    <t>コンクリート診断士</t>
    <phoneticPr fontId="1"/>
  </si>
  <si>
    <t>１級電気工事施工管理技士</t>
  </si>
  <si>
    <t>１級電気工事施工管理技士補</t>
    <rPh sb="12" eb="13">
      <t>ホ</t>
    </rPh>
    <phoneticPr fontId="1"/>
  </si>
  <si>
    <t>１級電気通信工事施工管理技士</t>
    <rPh sb="4" eb="6">
      <t>ツウシン</t>
    </rPh>
    <phoneticPr fontId="1"/>
  </si>
  <si>
    <t>１級電気通信工事施工管理技士補</t>
    <rPh sb="4" eb="6">
      <t>ツウシン</t>
    </rPh>
    <rPh sb="14" eb="15">
      <t>ホ</t>
    </rPh>
    <phoneticPr fontId="1"/>
  </si>
  <si>
    <t>１級管工事施工管理技士</t>
    <rPh sb="2" eb="3">
      <t>カン</t>
    </rPh>
    <phoneticPr fontId="1"/>
  </si>
  <si>
    <t>１級管工事施工管理技士補</t>
    <rPh sb="2" eb="3">
      <t>カン</t>
    </rPh>
    <rPh sb="11" eb="12">
      <t>ホ</t>
    </rPh>
    <phoneticPr fontId="1"/>
  </si>
  <si>
    <t>上限170点</t>
    <rPh sb="0" eb="2">
      <t>ジョウゲン</t>
    </rPh>
    <rPh sb="5" eb="6">
      <t>テン</t>
    </rPh>
    <phoneticPr fontId="1"/>
  </si>
  <si>
    <t>上限60点</t>
    <rPh sb="0" eb="2">
      <t>ジョウゲン</t>
    </rPh>
    <rPh sb="4" eb="5">
      <t>テン</t>
    </rPh>
    <phoneticPr fontId="1"/>
  </si>
  <si>
    <t>地域貢献</t>
    <rPh sb="0" eb="4">
      <t>チイキコウケン</t>
    </rPh>
    <phoneticPr fontId="1"/>
  </si>
  <si>
    <t>献血活動</t>
    <rPh sb="0" eb="4">
      <t>ケンケツカツドウ</t>
    </rPh>
    <phoneticPr fontId="1"/>
  </si>
  <si>
    <t>回</t>
    <rPh sb="0" eb="1">
      <t>カイ</t>
    </rPh>
    <phoneticPr fontId="1"/>
  </si>
  <si>
    <t>（1）障がい者雇用については令和8年12月1日時点
（2）証明書添付
（3）市の表彰については沖縄市表彰条例第3条1号の表彰者とする。</t>
    <rPh sb="3" eb="4">
      <t>ショウ</t>
    </rPh>
    <rPh sb="6" eb="7">
      <t>シャ</t>
    </rPh>
    <rPh sb="7" eb="9">
      <t>コヨウ</t>
    </rPh>
    <rPh sb="29" eb="34">
      <t>ショウメイショテンプ</t>
    </rPh>
    <rPh sb="38" eb="39">
      <t>シ</t>
    </rPh>
    <rPh sb="40" eb="42">
      <t>ヒョウショウ</t>
    </rPh>
    <rPh sb="47" eb="50">
      <t>オキナワシ</t>
    </rPh>
    <rPh sb="50" eb="54">
      <t>ヒョウショウジョウレイ</t>
    </rPh>
    <rPh sb="54" eb="55">
      <t>ダイ</t>
    </rPh>
    <rPh sb="56" eb="57">
      <t>ジョウ</t>
    </rPh>
    <rPh sb="58" eb="59">
      <t>ゴウ</t>
    </rPh>
    <rPh sb="60" eb="63">
      <t>ヒョウショウシャ</t>
    </rPh>
    <phoneticPr fontId="1"/>
  </si>
  <si>
    <t>（1）令和8年12月1日時点
（2）個人加入については左に市内在住者数、右に加入者を入力</t>
    <rPh sb="18" eb="22">
      <t>コジンカニュウ</t>
    </rPh>
    <rPh sb="27" eb="28">
      <t>ヒダリ</t>
    </rPh>
    <rPh sb="29" eb="31">
      <t>シナイ</t>
    </rPh>
    <rPh sb="31" eb="33">
      <t>ザイジュウ</t>
    </rPh>
    <rPh sb="33" eb="34">
      <t>シャ</t>
    </rPh>
    <rPh sb="34" eb="35">
      <t>スウ</t>
    </rPh>
    <rPh sb="36" eb="37">
      <t>ミギ</t>
    </rPh>
    <rPh sb="38" eb="41">
      <t>カニュウシャ</t>
    </rPh>
    <rPh sb="42" eb="44">
      <t>ニュウリョク</t>
    </rPh>
    <phoneticPr fontId="1"/>
  </si>
  <si>
    <t>※R6・R7年度内</t>
    <rPh sb="6" eb="8">
      <t>ネンド</t>
    </rPh>
    <rPh sb="8" eb="9">
      <t>ナイ</t>
    </rPh>
    <phoneticPr fontId="1"/>
  </si>
  <si>
    <t>※過去10年間（平成29年度以降）有効</t>
    <rPh sb="1" eb="3">
      <t>カコ</t>
    </rPh>
    <rPh sb="5" eb="7">
      <t>ネンカン</t>
    </rPh>
    <rPh sb="8" eb="10">
      <t>ヘイセイ</t>
    </rPh>
    <rPh sb="12" eb="14">
      <t>ネンド</t>
    </rPh>
    <rPh sb="14" eb="16">
      <t>イコウ</t>
    </rPh>
    <rPh sb="17" eb="19">
      <t>ユウコウ</t>
    </rPh>
    <phoneticPr fontId="1"/>
  </si>
  <si>
    <t>令和9・10年度　沖縄市総合評価点採点順位表（土木関係建設コンサルタント業務）</t>
    <rPh sb="0" eb="2">
      <t>レイワ</t>
    </rPh>
    <rPh sb="6" eb="8">
      <t>ネンド</t>
    </rPh>
    <rPh sb="9" eb="12">
      <t>オキナワシ</t>
    </rPh>
    <rPh sb="12" eb="14">
      <t>ソウゴウ</t>
    </rPh>
    <rPh sb="14" eb="16">
      <t>ヒョウカ</t>
    </rPh>
    <rPh sb="16" eb="17">
      <t>テン</t>
    </rPh>
    <rPh sb="17" eb="19">
      <t>サイテン</t>
    </rPh>
    <rPh sb="19" eb="21">
      <t>ジュンイ</t>
    </rPh>
    <rPh sb="21" eb="22">
      <t>ヒョウ</t>
    </rPh>
    <rPh sb="23" eb="25">
      <t>ドボク</t>
    </rPh>
    <rPh sb="25" eb="27">
      <t>カンケイ</t>
    </rPh>
    <rPh sb="27" eb="29">
      <t>ケンセツ</t>
    </rPh>
    <rPh sb="36" eb="38">
      <t>ギョウム</t>
    </rPh>
    <phoneticPr fontId="1"/>
  </si>
  <si>
    <t>（1）令和8年12月1日時点
（2）証明書類添付　　　　</t>
  </si>
  <si>
    <t>（1）令和8年12月1日時点
（3）個人加入については左に市内在住者数、右に加入者を入力</t>
    <phoneticPr fontId="1"/>
  </si>
  <si>
    <t>土木</t>
    <rPh sb="0" eb="2">
      <t>ドボク</t>
    </rPh>
    <phoneticPr fontId="1"/>
  </si>
  <si>
    <t>建設機械</t>
    <rPh sb="0" eb="4">
      <t>ケンセツキカイ</t>
    </rPh>
    <phoneticPr fontId="1"/>
  </si>
  <si>
    <t>造園</t>
    <rPh sb="0" eb="2">
      <t>ゾウエン</t>
    </rPh>
    <phoneticPr fontId="1"/>
  </si>
  <si>
    <t>団体献血への協力</t>
    <rPh sb="0" eb="4">
      <t>ダンタイケンケツ</t>
    </rPh>
    <rPh sb="6" eb="8">
      <t>キョウリョク</t>
    </rPh>
    <phoneticPr fontId="1"/>
  </si>
  <si>
    <t>対象期間において1回以上団体献血の受け入れを行った場合、加点</t>
    <rPh sb="0" eb="4">
      <t>タイショウキカン</t>
    </rPh>
    <rPh sb="9" eb="12">
      <t>カイイジョウ</t>
    </rPh>
    <rPh sb="12" eb="16">
      <t>ダンタイケンケツ</t>
    </rPh>
    <rPh sb="17" eb="18">
      <t>ウ</t>
    </rPh>
    <rPh sb="19" eb="20">
      <t>イ</t>
    </rPh>
    <rPh sb="22" eb="23">
      <t>オコナ</t>
    </rPh>
    <rPh sb="25" eb="27">
      <t>バアイ</t>
    </rPh>
    <rPh sb="28" eb="30">
      <t>カテン</t>
    </rPh>
    <phoneticPr fontId="1"/>
  </si>
  <si>
    <t>下水道検定１種</t>
    <rPh sb="6" eb="7">
      <t>シュ</t>
    </rPh>
    <phoneticPr fontId="1"/>
  </si>
  <si>
    <t>下水道検定２種</t>
    <rPh sb="6" eb="7">
      <t>シュ</t>
    </rPh>
    <phoneticPr fontId="1"/>
  </si>
  <si>
    <t>測量法</t>
    <rPh sb="0" eb="2">
      <t>ソクリョウ</t>
    </rPh>
    <rPh sb="2" eb="3">
      <t>ホウ</t>
    </rPh>
    <phoneticPr fontId="1"/>
  </si>
  <si>
    <t>土地区画整理法</t>
    <rPh sb="0" eb="2">
      <t>トチ</t>
    </rPh>
    <rPh sb="2" eb="4">
      <t>クカク</t>
    </rPh>
    <rPh sb="4" eb="6">
      <t>セイリ</t>
    </rPh>
    <rPh sb="6" eb="7">
      <t>ホウ</t>
    </rPh>
    <phoneticPr fontId="1"/>
  </si>
  <si>
    <t>土木学会認定土木技術者</t>
    <phoneticPr fontId="1"/>
  </si>
  <si>
    <t>上限170点</t>
    <phoneticPr fontId="1"/>
  </si>
  <si>
    <t>上限60点</t>
    <phoneticPr fontId="1"/>
  </si>
  <si>
    <t>２級土木施工管理技士（土木）</t>
  </si>
  <si>
    <t>２級土木施工管理技士（鋼構造物塗装）</t>
    <rPh sb="11" eb="15">
      <t>コウコウゾウブツ</t>
    </rPh>
    <rPh sb="15" eb="17">
      <t>トソウ</t>
    </rPh>
    <phoneticPr fontId="1"/>
  </si>
  <si>
    <t>２級土木施工管理技士（薬液注入）</t>
    <rPh sb="11" eb="15">
      <t>ヤクエキチュウニュウ</t>
    </rPh>
    <phoneticPr fontId="1"/>
  </si>
  <si>
    <t>２級建設機械施工管理技士</t>
    <rPh sb="2" eb="6">
      <t>ケンセツキカイ</t>
    </rPh>
    <phoneticPr fontId="1"/>
  </si>
  <si>
    <t>２級造園施工管理技士</t>
    <rPh sb="2" eb="4">
      <t>ゾウエン</t>
    </rPh>
    <phoneticPr fontId="1"/>
  </si>
  <si>
    <t>１級土木施工管理技士</t>
  </si>
  <si>
    <t>１級土木施工管理技士補</t>
    <rPh sb="10" eb="11">
      <t>ホ</t>
    </rPh>
    <phoneticPr fontId="1"/>
  </si>
  <si>
    <t>１級建設機械施工管理技士</t>
    <rPh sb="2" eb="6">
      <t>ケンセツキカイ</t>
    </rPh>
    <phoneticPr fontId="1"/>
  </si>
  <si>
    <t>１級建設機械施工管理技士補</t>
    <rPh sb="2" eb="6">
      <t>ケンセツキカイ</t>
    </rPh>
    <rPh sb="12" eb="13">
      <t>ホ</t>
    </rPh>
    <phoneticPr fontId="1"/>
  </si>
  <si>
    <t>１級造園施工管理技士</t>
    <rPh sb="2" eb="4">
      <t>ゾウエン</t>
    </rPh>
    <phoneticPr fontId="1"/>
  </si>
  <si>
    <t>１級造園施工管理技士補</t>
    <rPh sb="2" eb="4">
      <t>ゾウエン</t>
    </rPh>
    <rPh sb="10" eb="11">
      <t>ホ</t>
    </rPh>
    <phoneticPr fontId="1"/>
  </si>
  <si>
    <t>技術士補</t>
    <rPh sb="0" eb="4">
      <t>ギジュツシホ</t>
    </rPh>
    <phoneticPr fontId="1"/>
  </si>
  <si>
    <t>職員の献血1回につき1点
※上限2点</t>
    <rPh sb="0" eb="2">
      <t>ショクイン</t>
    </rPh>
    <rPh sb="3" eb="5">
      <t>ケンケツ</t>
    </rPh>
    <rPh sb="6" eb="7">
      <t>カイ</t>
    </rPh>
    <rPh sb="11" eb="12">
      <t>テン</t>
    </rPh>
    <rPh sb="14" eb="16">
      <t>ジョウゲン</t>
    </rPh>
    <rPh sb="17" eb="18">
      <t>テン</t>
    </rPh>
    <phoneticPr fontId="1"/>
  </si>
  <si>
    <t>土地区画整理士</t>
    <rPh sb="0" eb="4">
      <t>トチクカク</t>
    </rPh>
    <rPh sb="4" eb="7">
      <t>セイリシ</t>
    </rPh>
    <phoneticPr fontId="1"/>
  </si>
  <si>
    <t>土地区画整理法</t>
    <rPh sb="0" eb="7">
      <t>トチクカクセイリホウ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</si>
</sst>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86">
    <xf numFmtId="0" fontId="0" fillId="0" borderId="0" xfId="0">
      <alignment vertical="center"/>
    </xf>
    <xf numFmtId="0" fontId="0" fillId="0" borderId="4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2" borderId="43" xfId="0" applyFill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0" borderId="46" xfId="0" applyBorder="1" applyProtection="1">
      <alignment vertical="center"/>
      <protection locked="0"/>
    </xf>
    <xf numFmtId="0" fontId="0" fillId="2" borderId="89" xfId="0" applyFill="1" applyBorder="1" applyProtection="1">
      <alignment vertical="center"/>
      <protection locked="0"/>
    </xf>
    <xf numFmtId="0" fontId="0" fillId="2" borderId="92" xfId="0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0" fontId="0" fillId="2" borderId="52" xfId="0" applyFill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87" xfId="0" applyBorder="1" applyAlignment="1" applyProtection="1">
      <alignment horizontal="right" vertical="center" shrinkToFit="1"/>
      <protection locked="0"/>
    </xf>
    <xf numFmtId="0" fontId="0" fillId="0" borderId="54" xfId="0" applyBorder="1" applyAlignment="1" applyProtection="1">
      <alignment horizontal="right" vertical="center" shrinkToFit="1"/>
      <protection locked="0"/>
    </xf>
    <xf numFmtId="0" fontId="0" fillId="0" borderId="57" xfId="0" applyBorder="1" applyAlignment="1" applyProtection="1">
      <alignment horizontal="right" vertical="center" shrinkToFit="1"/>
      <protection locked="0"/>
    </xf>
    <xf numFmtId="0" fontId="0" fillId="0" borderId="12" xfId="0" applyBorder="1" applyAlignment="1" applyProtection="1">
      <alignment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0" fillId="0" borderId="48" xfId="0" applyBorder="1" applyAlignment="1" applyProtection="1">
      <alignment horizontal="center" vertical="center" shrinkToFit="1"/>
      <protection locked="0"/>
    </xf>
    <xf numFmtId="0" fontId="0" fillId="0" borderId="48" xfId="0" applyBorder="1" applyAlignment="1" applyProtection="1">
      <alignment horizontal="right" vertical="center" shrinkToFi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shrinkToFit="1"/>
      <protection locked="0"/>
    </xf>
    <xf numFmtId="0" fontId="6" fillId="0" borderId="51" xfId="0" applyFont="1" applyFill="1" applyBorder="1" applyAlignment="1" applyProtection="1">
      <alignment horizontal="right" vertical="center" shrinkToFit="1"/>
      <protection locked="0"/>
    </xf>
    <xf numFmtId="0" fontId="3" fillId="0" borderId="28" xfId="0" applyFont="1" applyFill="1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7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2" fillId="0" borderId="91" xfId="0" applyFont="1" applyBorder="1" applyAlignment="1" applyProtection="1">
      <alignment vertical="center"/>
      <protection locked="0"/>
    </xf>
    <xf numFmtId="0" fontId="0" fillId="0" borderId="93" xfId="0" applyBorder="1" applyAlignment="1" applyProtection="1">
      <alignment vertical="center"/>
      <protection locked="0"/>
    </xf>
    <xf numFmtId="0" fontId="12" fillId="0" borderId="95" xfId="0" applyFont="1" applyBorder="1" applyAlignment="1" applyProtection="1">
      <alignment vertical="center" shrinkToFit="1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 shrinkToFit="1"/>
      <protection locked="0"/>
    </xf>
    <xf numFmtId="0" fontId="12" fillId="0" borderId="88" xfId="0" applyFont="1" applyBorder="1" applyAlignment="1" applyProtection="1">
      <alignment vertical="center" shrinkToFit="1"/>
      <protection locked="0"/>
    </xf>
    <xf numFmtId="0" fontId="0" fillId="0" borderId="53" xfId="0" applyBorder="1" applyProtection="1">
      <alignment vertical="center"/>
      <protection locked="0"/>
    </xf>
    <xf numFmtId="0" fontId="12" fillId="0" borderId="73" xfId="0" applyFont="1" applyBorder="1" applyAlignment="1" applyProtection="1">
      <alignment vertical="center" shrinkToFit="1"/>
      <protection locked="0"/>
    </xf>
    <xf numFmtId="0" fontId="0" fillId="0" borderId="10" xfId="0" applyBorder="1" applyProtection="1">
      <alignment vertical="center"/>
      <protection locked="0"/>
    </xf>
    <xf numFmtId="0" fontId="12" fillId="0" borderId="46" xfId="0" applyFont="1" applyBorder="1" applyAlignment="1" applyProtection="1">
      <alignment vertical="center"/>
      <protection locked="0"/>
    </xf>
    <xf numFmtId="0" fontId="12" fillId="0" borderId="41" xfId="0" applyFont="1" applyBorder="1" applyAlignment="1" applyProtection="1">
      <alignment vertical="center"/>
      <protection locked="0"/>
    </xf>
    <xf numFmtId="0" fontId="12" fillId="0" borderId="47" xfId="0" applyFont="1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1" xfId="0" applyFont="1" applyBorder="1" applyAlignment="1" applyProtection="1">
      <alignment vertical="center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51" xfId="0" applyFont="1" applyBorder="1" applyAlignment="1" applyProtection="1">
      <alignment vertical="center" shrinkToFit="1"/>
      <protection locked="0"/>
    </xf>
    <xf numFmtId="0" fontId="12" fillId="0" borderId="14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0" fillId="0" borderId="57" xfId="0" applyBorder="1" applyAlignment="1" applyProtection="1">
      <alignment vertical="center" shrinkToFit="1"/>
      <protection locked="0"/>
    </xf>
    <xf numFmtId="0" fontId="2" fillId="0" borderId="59" xfId="0" applyFont="1" applyBorder="1" applyAlignment="1" applyProtection="1">
      <alignment vertical="center" shrinkToFit="1"/>
      <protection locked="0"/>
    </xf>
    <xf numFmtId="0" fontId="2" fillId="0" borderId="60" xfId="0" applyFont="1" applyBorder="1" applyAlignment="1" applyProtection="1">
      <alignment vertical="center" shrinkToFit="1"/>
      <protection locked="0"/>
    </xf>
    <xf numFmtId="0" fontId="12" fillId="0" borderId="58" xfId="0" applyFont="1" applyBorder="1" applyAlignment="1" applyProtection="1">
      <alignment vertical="center" shrinkToFit="1"/>
      <protection locked="0"/>
    </xf>
    <xf numFmtId="0" fontId="4" fillId="0" borderId="61" xfId="0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63" xfId="0" applyFont="1" applyBorder="1" applyAlignment="1" applyProtection="1">
      <alignment vertical="center" shrinkToFit="1"/>
      <protection locked="0"/>
    </xf>
    <xf numFmtId="0" fontId="12" fillId="0" borderId="62" xfId="0" applyFont="1" applyBorder="1" applyAlignment="1" applyProtection="1">
      <alignment vertical="center" shrinkToFit="1"/>
      <protection locked="0"/>
    </xf>
    <xf numFmtId="0" fontId="4" fillId="0" borderId="64" xfId="0" applyFont="1" applyBorder="1" applyAlignment="1" applyProtection="1">
      <alignment horizontal="center" vertical="center"/>
      <protection locked="0"/>
    </xf>
    <xf numFmtId="0" fontId="12" fillId="0" borderId="83" xfId="0" applyFont="1" applyBorder="1" applyAlignment="1" applyProtection="1">
      <alignment vertical="center" shrinkToFit="1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0" fillId="0" borderId="86" xfId="0" applyBorder="1" applyAlignment="1" applyProtection="1">
      <alignment vertical="center" shrinkToFit="1"/>
      <protection locked="0"/>
    </xf>
    <xf numFmtId="0" fontId="0" fillId="0" borderId="0" xfId="0" applyBorder="1" applyAlignment="1" applyProtection="1">
      <alignment vertical="center"/>
      <protection locked="0"/>
    </xf>
    <xf numFmtId="0" fontId="2" fillId="0" borderId="89" xfId="0" applyFont="1" applyBorder="1" applyAlignment="1" applyProtection="1">
      <alignment horizontal="left" vertical="center"/>
      <protection locked="0"/>
    </xf>
    <xf numFmtId="0" fontId="0" fillId="0" borderId="87" xfId="0" applyBorder="1" applyAlignment="1" applyProtection="1">
      <alignment vertical="center" shrinkToFit="1"/>
      <protection locked="0"/>
    </xf>
    <xf numFmtId="0" fontId="12" fillId="0" borderId="61" xfId="0" applyFont="1" applyBorder="1" applyAlignment="1" applyProtection="1">
      <alignment vertical="center" shrinkToFit="1"/>
      <protection locked="0"/>
    </xf>
    <xf numFmtId="0" fontId="2" fillId="0" borderId="59" xfId="0" applyFont="1" applyBorder="1" applyProtection="1">
      <alignment vertical="center"/>
      <protection locked="0"/>
    </xf>
    <xf numFmtId="0" fontId="2" fillId="0" borderId="60" xfId="0" applyFont="1" applyBorder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0" fillId="0" borderId="31" xfId="0" applyBorder="1" applyProtection="1">
      <alignment vertical="center"/>
      <protection locked="0"/>
    </xf>
    <xf numFmtId="0" fontId="0" fillId="0" borderId="37" xfId="0" applyBorder="1" applyAlignment="1" applyProtection="1">
      <alignment horizontal="center" vertical="center" shrinkToFit="1"/>
      <protection locked="0"/>
    </xf>
    <xf numFmtId="0" fontId="0" fillId="0" borderId="37" xfId="0" applyBorder="1" applyAlignment="1" applyProtection="1">
      <alignment horizontal="right" vertical="center" shrinkToFi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vertical="center" shrinkToFit="1"/>
      <protection locked="0"/>
    </xf>
    <xf numFmtId="0" fontId="10" fillId="2" borderId="59" xfId="0" applyFont="1" applyFill="1" applyBorder="1" applyAlignment="1" applyProtection="1">
      <alignment horizontal="center" vertical="center"/>
      <protection locked="0"/>
    </xf>
    <xf numFmtId="0" fontId="10" fillId="0" borderId="57" xfId="0" applyFont="1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4" fillId="0" borderId="86" xfId="0" applyFont="1" applyBorder="1" applyAlignment="1" applyProtection="1">
      <alignment vertical="center" shrinkToFit="1"/>
      <protection locked="0"/>
    </xf>
    <xf numFmtId="0" fontId="2" fillId="0" borderId="94" xfId="0" applyFont="1" applyBorder="1" applyAlignment="1" applyProtection="1">
      <alignment vertical="center" shrinkToFit="1"/>
      <protection locked="0"/>
    </xf>
    <xf numFmtId="0" fontId="6" fillId="0" borderId="35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right" vertical="center" shrinkToFit="1"/>
      <protection locked="0"/>
    </xf>
    <xf numFmtId="0" fontId="2" fillId="0" borderId="45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12" fillId="0" borderId="13" xfId="0" applyFont="1" applyBorder="1" applyAlignment="1" applyProtection="1">
      <alignment vertical="center" shrinkToFit="1"/>
    </xf>
    <xf numFmtId="0" fontId="0" fillId="0" borderId="12" xfId="0" applyBorder="1" applyAlignment="1" applyProtection="1">
      <alignment vertical="center" shrinkToFit="1"/>
    </xf>
    <xf numFmtId="0" fontId="0" fillId="0" borderId="0" xfId="0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0" fillId="0" borderId="9" xfId="0" applyBorder="1" applyAlignment="1" applyProtection="1">
      <alignment horizontal="center" vertical="center"/>
    </xf>
    <xf numFmtId="0" fontId="0" fillId="0" borderId="7" xfId="0" applyBorder="1" applyAlignment="1" applyProtection="1">
      <alignment vertical="center" shrinkToFit="1"/>
    </xf>
    <xf numFmtId="0" fontId="2" fillId="0" borderId="4" xfId="0" applyFont="1" applyBorder="1" applyAlignment="1" applyProtection="1">
      <alignment vertical="center"/>
    </xf>
    <xf numFmtId="0" fontId="2" fillId="0" borderId="51" xfId="0" applyFont="1" applyBorder="1" applyAlignment="1" applyProtection="1">
      <alignment vertical="center"/>
    </xf>
    <xf numFmtId="0" fontId="12" fillId="0" borderId="55" xfId="0" applyFont="1" applyBorder="1" applyAlignment="1" applyProtection="1">
      <alignment vertical="center" shrinkToFit="1"/>
    </xf>
    <xf numFmtId="0" fontId="0" fillId="0" borderId="8" xfId="0" applyBorder="1" applyAlignment="1" applyProtection="1">
      <alignment vertical="center" shrinkToFit="1"/>
    </xf>
    <xf numFmtId="0" fontId="2" fillId="0" borderId="3" xfId="0" applyFont="1" applyBorder="1" applyAlignment="1" applyProtection="1">
      <alignment vertical="center" shrinkToFit="1"/>
    </xf>
    <xf numFmtId="0" fontId="2" fillId="0" borderId="0" xfId="0" applyFont="1" applyBorder="1" applyAlignment="1" applyProtection="1">
      <alignment vertical="center" shrinkToFit="1"/>
    </xf>
    <xf numFmtId="0" fontId="4" fillId="0" borderId="19" xfId="0" applyFont="1" applyBorder="1" applyAlignment="1" applyProtection="1">
      <alignment vertical="center" shrinkToFit="1"/>
    </xf>
    <xf numFmtId="0" fontId="2" fillId="0" borderId="4" xfId="0" applyFont="1" applyBorder="1" applyAlignment="1" applyProtection="1">
      <alignment vertical="center" shrinkToFit="1"/>
    </xf>
    <xf numFmtId="0" fontId="2" fillId="0" borderId="51" xfId="0" applyFont="1" applyBorder="1" applyAlignment="1" applyProtection="1">
      <alignment vertical="center" shrinkToFit="1"/>
    </xf>
    <xf numFmtId="0" fontId="12" fillId="0" borderId="14" xfId="0" applyFont="1" applyBorder="1" applyAlignment="1" applyProtection="1">
      <alignment vertical="center" shrinkToFit="1"/>
    </xf>
    <xf numFmtId="0" fontId="4" fillId="0" borderId="10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vertical="center" shrinkToFit="1"/>
    </xf>
    <xf numFmtId="0" fontId="0" fillId="0" borderId="57" xfId="0" applyBorder="1" applyAlignment="1" applyProtection="1">
      <alignment vertical="center" shrinkToFit="1"/>
    </xf>
    <xf numFmtId="0" fontId="2" fillId="0" borderId="59" xfId="0" applyFont="1" applyBorder="1" applyAlignment="1" applyProtection="1">
      <alignment vertical="center" shrinkToFit="1"/>
    </xf>
    <xf numFmtId="0" fontId="2" fillId="0" borderId="60" xfId="0" applyFont="1" applyBorder="1" applyAlignment="1" applyProtection="1">
      <alignment vertical="center" shrinkToFit="1"/>
    </xf>
    <xf numFmtId="0" fontId="12" fillId="0" borderId="58" xfId="0" applyFont="1" applyBorder="1" applyAlignment="1" applyProtection="1">
      <alignment vertical="center" shrinkToFit="1"/>
    </xf>
    <xf numFmtId="0" fontId="4" fillId="0" borderId="61" xfId="0" applyFont="1" applyBorder="1" applyAlignment="1" applyProtection="1">
      <alignment horizontal="center" vertical="center"/>
    </xf>
    <xf numFmtId="0" fontId="4" fillId="0" borderId="57" xfId="0" applyFont="1" applyBorder="1" applyAlignment="1" applyProtection="1">
      <alignment vertical="center" shrinkToFit="1"/>
    </xf>
    <xf numFmtId="0" fontId="2" fillId="0" borderId="2" xfId="0" applyFont="1" applyBorder="1" applyAlignment="1" applyProtection="1">
      <alignment vertical="center" shrinkToFit="1"/>
    </xf>
    <xf numFmtId="0" fontId="2" fillId="0" borderId="63" xfId="0" applyFont="1" applyBorder="1" applyAlignment="1" applyProtection="1">
      <alignment vertical="center" shrinkToFit="1"/>
    </xf>
    <xf numFmtId="0" fontId="12" fillId="0" borderId="62" xfId="0" applyFont="1" applyBorder="1" applyAlignment="1" applyProtection="1">
      <alignment vertical="center" shrinkToFit="1"/>
    </xf>
    <xf numFmtId="0" fontId="4" fillId="0" borderId="64" xfId="0" applyFont="1" applyBorder="1" applyAlignment="1" applyProtection="1">
      <alignment horizontal="center" vertical="center"/>
    </xf>
    <xf numFmtId="0" fontId="4" fillId="0" borderId="65" xfId="0" applyFont="1" applyBorder="1" applyAlignment="1" applyProtection="1">
      <alignment vertical="center" shrinkToFit="1"/>
    </xf>
    <xf numFmtId="0" fontId="12" fillId="0" borderId="16" xfId="0" applyFont="1" applyBorder="1" applyAlignment="1" applyProtection="1">
      <alignment vertical="center" shrinkToFit="1"/>
    </xf>
    <xf numFmtId="0" fontId="4" fillId="0" borderId="9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vertical="center" shrinkToFit="1"/>
    </xf>
    <xf numFmtId="0" fontId="0" fillId="0" borderId="86" xfId="0" applyBorder="1" applyAlignment="1" applyProtection="1">
      <alignment vertical="center" shrinkToFit="1"/>
    </xf>
    <xf numFmtId="0" fontId="12" fillId="0" borderId="41" xfId="0" applyFont="1" applyBorder="1" applyAlignment="1" applyProtection="1">
      <alignment horizontal="center" vertical="center"/>
    </xf>
    <xf numFmtId="0" fontId="0" fillId="0" borderId="74" xfId="0" applyBorder="1" applyAlignment="1" applyProtection="1">
      <alignment horizontal="center" vertical="center"/>
    </xf>
    <xf numFmtId="0" fontId="16" fillId="0" borderId="60" xfId="0" applyFont="1" applyBorder="1" applyAlignment="1" applyProtection="1">
      <alignment horizontal="right" vertical="center" shrinkToFit="1"/>
      <protection locked="0"/>
    </xf>
    <xf numFmtId="0" fontId="6" fillId="0" borderId="35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63" xfId="0" applyFont="1" applyBorder="1" applyAlignment="1" applyProtection="1">
      <alignment vertical="center"/>
      <protection locked="0"/>
    </xf>
    <xf numFmtId="0" fontId="0" fillId="0" borderId="65" xfId="0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63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82" xfId="0" applyFont="1" applyBorder="1" applyProtection="1">
      <alignment vertical="center"/>
      <protection locked="0"/>
    </xf>
    <xf numFmtId="0" fontId="0" fillId="0" borderId="99" xfId="0" applyBorder="1" applyAlignment="1" applyProtection="1">
      <alignment horizontal="center" vertical="center" shrinkToFit="1"/>
      <protection locked="0"/>
    </xf>
    <xf numFmtId="0" fontId="0" fillId="0" borderId="99" xfId="0" applyBorder="1" applyAlignment="1" applyProtection="1">
      <alignment horizontal="right" vertical="center" shrinkToFit="1"/>
      <protection locked="0"/>
    </xf>
    <xf numFmtId="0" fontId="0" fillId="0" borderId="74" xfId="0" applyBorder="1" applyAlignment="1" applyProtection="1">
      <alignment horizontal="center" vertical="center"/>
      <protection locked="0"/>
    </xf>
    <xf numFmtId="0" fontId="0" fillId="0" borderId="93" xfId="0" applyBorder="1" applyAlignment="1" applyProtection="1">
      <alignment horizontal="center" vertical="center"/>
      <protection locked="0"/>
    </xf>
    <xf numFmtId="1" fontId="0" fillId="0" borderId="87" xfId="0" applyNumberFormat="1" applyBorder="1" applyAlignment="1" applyProtection="1">
      <alignment vertical="center" shrinkToFit="1"/>
      <protection locked="0"/>
    </xf>
    <xf numFmtId="0" fontId="12" fillId="0" borderId="2" xfId="0" applyFont="1" applyBorder="1" applyAlignment="1" applyProtection="1">
      <alignment horizontal="center" vertical="center"/>
    </xf>
    <xf numFmtId="0" fontId="12" fillId="0" borderId="63" xfId="0" applyFont="1" applyBorder="1" applyAlignment="1" applyProtection="1">
      <alignment horizontal="center" vertical="center"/>
    </xf>
    <xf numFmtId="0" fontId="12" fillId="0" borderId="100" xfId="0" applyFont="1" applyBorder="1" applyAlignment="1" applyProtection="1">
      <alignment vertical="center" shrinkToFit="1"/>
      <protection locked="0"/>
    </xf>
    <xf numFmtId="0" fontId="0" fillId="0" borderId="64" xfId="0" applyBorder="1" applyAlignment="1" applyProtection="1">
      <alignment vertical="center" shrinkToFit="1"/>
      <protection locked="0"/>
    </xf>
    <xf numFmtId="0" fontId="12" fillId="0" borderId="73" xfId="0" applyFont="1" applyBorder="1" applyAlignment="1" applyProtection="1">
      <alignment horizontal="left" vertical="center" shrinkToFit="1"/>
      <protection locked="0"/>
    </xf>
    <xf numFmtId="0" fontId="2" fillId="0" borderId="4" xfId="0" applyFont="1" applyFill="1" applyBorder="1" applyProtection="1">
      <alignment vertical="center"/>
      <protection locked="0"/>
    </xf>
    <xf numFmtId="0" fontId="2" fillId="0" borderId="82" xfId="0" applyFont="1" applyFill="1" applyBorder="1" applyProtection="1">
      <alignment vertical="center"/>
      <protection locked="0"/>
    </xf>
    <xf numFmtId="0" fontId="12" fillId="0" borderId="17" xfId="0" applyFont="1" applyBorder="1" applyAlignment="1" applyProtection="1">
      <alignment vertical="center" shrinkToFit="1"/>
    </xf>
    <xf numFmtId="0" fontId="0" fillId="0" borderId="19" xfId="0" applyBorder="1" applyAlignment="1" applyProtection="1">
      <alignment vertical="center" shrinkToFit="1"/>
    </xf>
    <xf numFmtId="0" fontId="2" fillId="0" borderId="2" xfId="0" applyFont="1" applyBorder="1" applyAlignment="1" applyProtection="1">
      <alignment vertical="center"/>
    </xf>
    <xf numFmtId="0" fontId="2" fillId="0" borderId="63" xfId="0" applyFont="1" applyBorder="1" applyAlignment="1" applyProtection="1">
      <alignment vertical="center"/>
    </xf>
    <xf numFmtId="0" fontId="0" fillId="0" borderId="10" xfId="0" applyBorder="1" applyAlignment="1" applyProtection="1">
      <alignment horizontal="center" vertical="center"/>
    </xf>
    <xf numFmtId="0" fontId="4" fillId="0" borderId="99" xfId="0" applyFont="1" applyBorder="1" applyAlignment="1" applyProtection="1">
      <alignment horizontal="center" vertical="center"/>
    </xf>
    <xf numFmtId="0" fontId="0" fillId="0" borderId="41" xfId="0" applyBorder="1" applyAlignment="1" applyProtection="1">
      <alignment vertical="center"/>
    </xf>
    <xf numFmtId="0" fontId="0" fillId="0" borderId="101" xfId="0" applyBorder="1" applyAlignment="1" applyProtection="1">
      <alignment horizontal="center" vertical="center" shrinkToFit="1"/>
    </xf>
    <xf numFmtId="0" fontId="0" fillId="0" borderId="101" xfId="0" applyBorder="1" applyAlignment="1" applyProtection="1">
      <alignment horizontal="right" vertical="center" shrinkToFit="1"/>
    </xf>
    <xf numFmtId="0" fontId="4" fillId="0" borderId="102" xfId="0" applyFont="1" applyBorder="1" applyAlignment="1" applyProtection="1">
      <alignment horizontal="center" vertical="center"/>
    </xf>
    <xf numFmtId="0" fontId="0" fillId="2" borderId="57" xfId="0" applyFill="1" applyBorder="1" applyAlignment="1" applyProtection="1">
      <alignment vertical="center"/>
      <protection locked="0"/>
    </xf>
    <xf numFmtId="0" fontId="0" fillId="3" borderId="57" xfId="0" applyNumberFormat="1" applyFill="1" applyBorder="1" applyAlignment="1" applyProtection="1">
      <alignment horizontal="right" vertical="center" shrinkToFit="1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2" borderId="59" xfId="0" applyFill="1" applyBorder="1" applyProtection="1">
      <alignment vertical="center"/>
      <protection locked="0"/>
    </xf>
    <xf numFmtId="0" fontId="0" fillId="2" borderId="60" xfId="0" applyFill="1" applyBorder="1" applyProtection="1">
      <alignment vertical="center"/>
      <protection locked="0"/>
    </xf>
    <xf numFmtId="0" fontId="0" fillId="0" borderId="86" xfId="0" applyBorder="1" applyAlignment="1" applyProtection="1">
      <alignment horizontal="right" vertical="center" shrinkToFit="1"/>
      <protection locked="0"/>
    </xf>
    <xf numFmtId="0" fontId="0" fillId="0" borderId="65" xfId="0" applyBorder="1" applyAlignment="1" applyProtection="1">
      <alignment horizontal="right" vertical="center" shrinkToFit="1"/>
      <protection locked="0"/>
    </xf>
    <xf numFmtId="0" fontId="0" fillId="2" borderId="60" xfId="0" applyFill="1" applyBorder="1" applyAlignment="1" applyProtection="1">
      <alignment vertical="center"/>
      <protection locked="0"/>
    </xf>
    <xf numFmtId="0" fontId="0" fillId="2" borderId="89" xfId="0" applyFill="1" applyBorder="1" applyAlignment="1" applyProtection="1">
      <alignment horizontal="right" vertical="center"/>
      <protection locked="0"/>
    </xf>
    <xf numFmtId="0" fontId="0" fillId="2" borderId="92" xfId="0" applyFill="1" applyBorder="1" applyAlignment="1" applyProtection="1">
      <alignment horizontal="right" vertical="center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43" xfId="0" applyFill="1" applyBorder="1" applyAlignment="1" applyProtection="1">
      <alignment horizontal="right" vertical="center"/>
      <protection locked="0"/>
    </xf>
    <xf numFmtId="0" fontId="6" fillId="0" borderId="103" xfId="0" applyFont="1" applyBorder="1" applyAlignment="1" applyProtection="1">
      <alignment horizontal="left" vertical="top" wrapText="1" shrinkToFit="1"/>
      <protection locked="0"/>
    </xf>
    <xf numFmtId="0" fontId="2" fillId="0" borderId="59" xfId="0" applyFont="1" applyBorder="1" applyAlignment="1" applyProtection="1">
      <alignment vertical="center"/>
    </xf>
    <xf numFmtId="0" fontId="2" fillId="0" borderId="60" xfId="0" applyFont="1" applyBorder="1" applyAlignment="1" applyProtection="1">
      <alignment vertical="center"/>
    </xf>
    <xf numFmtId="0" fontId="0" fillId="0" borderId="61" xfId="0" applyBorder="1" applyAlignment="1" applyProtection="1">
      <alignment horizontal="center" vertical="center"/>
    </xf>
    <xf numFmtId="0" fontId="2" fillId="0" borderId="96" xfId="0" applyFont="1" applyBorder="1" applyAlignment="1" applyProtection="1">
      <alignment vertical="center" shrinkToFit="1"/>
    </xf>
    <xf numFmtId="0" fontId="4" fillId="0" borderId="86" xfId="0" applyFont="1" applyBorder="1" applyAlignment="1" applyProtection="1">
      <alignment vertical="center" shrinkToFit="1"/>
    </xf>
    <xf numFmtId="0" fontId="4" fillId="0" borderId="7" xfId="0" applyFont="1" applyBorder="1" applyAlignment="1" applyProtection="1">
      <alignment vertical="center" shrinkToFit="1"/>
    </xf>
    <xf numFmtId="0" fontId="12" fillId="0" borderId="83" xfId="0" applyFont="1" applyBorder="1" applyAlignment="1" applyProtection="1">
      <alignment vertical="center" shrinkToFit="1"/>
    </xf>
    <xf numFmtId="0" fontId="12" fillId="0" borderId="15" xfId="0" applyFont="1" applyBorder="1" applyAlignment="1" applyProtection="1">
      <alignment vertical="center" shrinkToFit="1"/>
    </xf>
    <xf numFmtId="0" fontId="0" fillId="0" borderId="64" xfId="0" applyBorder="1" applyAlignment="1" applyProtection="1">
      <alignment horizontal="center" vertical="center"/>
    </xf>
    <xf numFmtId="0" fontId="0" fillId="0" borderId="44" xfId="0" applyBorder="1" applyAlignment="1" applyProtection="1">
      <alignment horizontal="center" vertical="center"/>
    </xf>
    <xf numFmtId="0" fontId="0" fillId="0" borderId="57" xfId="0" applyNumberFormat="1" applyFill="1" applyBorder="1" applyAlignment="1" applyProtection="1">
      <alignment horizontal="right" vertical="center" shrinkToFit="1"/>
      <protection locked="0"/>
    </xf>
    <xf numFmtId="0" fontId="0" fillId="0" borderId="57" xfId="0" applyFill="1" applyBorder="1" applyAlignment="1" applyProtection="1">
      <alignment horizontal="right" vertical="center" shrinkToFit="1"/>
      <protection locked="0"/>
    </xf>
    <xf numFmtId="0" fontId="6" fillId="0" borderId="66" xfId="0" applyFont="1" applyBorder="1" applyAlignment="1" applyProtection="1">
      <alignment horizontal="left" vertical="top" wrapText="1" shrinkToFit="1"/>
      <protection locked="0"/>
    </xf>
    <xf numFmtId="0" fontId="0" fillId="2" borderId="11" xfId="0" applyFill="1" applyBorder="1" applyAlignment="1" applyProtection="1">
      <alignment horizontal="right" vertical="center"/>
      <protection locked="0"/>
    </xf>
    <xf numFmtId="0" fontId="0" fillId="2" borderId="52" xfId="0" applyFill="1" applyBorder="1" applyAlignment="1" applyProtection="1">
      <alignment horizontal="right" vertical="center"/>
      <protection locked="0"/>
    </xf>
    <xf numFmtId="0" fontId="0" fillId="0" borderId="46" xfId="0" applyBorder="1" applyAlignment="1" applyProtection="1">
      <alignment horizontal="right" vertical="center"/>
      <protection locked="0"/>
    </xf>
    <xf numFmtId="0" fontId="0" fillId="0" borderId="47" xfId="0" applyBorder="1" applyAlignment="1" applyProtection="1">
      <alignment horizontal="right" vertical="center"/>
      <protection locked="0"/>
    </xf>
    <xf numFmtId="0" fontId="0" fillId="0" borderId="41" xfId="0" applyBorder="1" applyAlignment="1" applyProtection="1">
      <alignment horizontal="right" vertical="center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51" xfId="0" applyFill="1" applyBorder="1" applyAlignment="1" applyProtection="1">
      <alignment horizontal="right" vertical="center"/>
      <protection locked="0"/>
    </xf>
    <xf numFmtId="0" fontId="0" fillId="0" borderId="61" xfId="0" applyBorder="1" applyAlignment="1" applyProtection="1">
      <alignment vertical="center" shrinkToFit="1"/>
      <protection locked="0"/>
    </xf>
    <xf numFmtId="0" fontId="2" fillId="0" borderId="51" xfId="0" applyFont="1" applyFill="1" applyBorder="1" applyProtection="1">
      <alignment vertical="center"/>
      <protection locked="0"/>
    </xf>
    <xf numFmtId="0" fontId="12" fillId="0" borderId="51" xfId="0" applyFont="1" applyBorder="1" applyAlignment="1" applyProtection="1">
      <alignment horizontal="left" vertical="center" shrinkToFit="1"/>
      <protection locked="0"/>
    </xf>
    <xf numFmtId="0" fontId="0" fillId="0" borderId="56" xfId="0" applyBorder="1" applyAlignment="1" applyProtection="1">
      <alignment vertical="center" shrinkToFit="1"/>
      <protection locked="0"/>
    </xf>
    <xf numFmtId="0" fontId="12" fillId="0" borderId="60" xfId="0" applyFont="1" applyBorder="1" applyAlignment="1" applyProtection="1">
      <alignment vertical="center" shrinkToFit="1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2" fillId="0" borderId="59" xfId="0" applyFont="1" applyFill="1" applyBorder="1" applyProtection="1">
      <alignment vertical="center"/>
      <protection locked="0"/>
    </xf>
    <xf numFmtId="0" fontId="2" fillId="0" borderId="60" xfId="0" applyFont="1" applyFill="1" applyBorder="1" applyProtection="1">
      <alignment vertical="center"/>
      <protection locked="0"/>
    </xf>
    <xf numFmtId="0" fontId="12" fillId="0" borderId="60" xfId="0" applyFont="1" applyBorder="1" applyAlignment="1" applyProtection="1">
      <alignment horizontal="left" vertical="center" shrinkToFit="1"/>
      <protection locked="0"/>
    </xf>
    <xf numFmtId="0" fontId="11" fillId="0" borderId="112" xfId="0" applyFont="1" applyBorder="1" applyAlignment="1" applyProtection="1">
      <alignment vertical="center" shrinkToFit="1"/>
      <protection locked="0"/>
    </xf>
    <xf numFmtId="0" fontId="0" fillId="0" borderId="113" xfId="0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vertical="center" shrinkToFit="1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11" fillId="0" borderId="16" xfId="0" applyFont="1" applyBorder="1" applyAlignment="1" applyProtection="1">
      <alignment vertical="center" shrinkToFit="1"/>
      <protection locked="0"/>
    </xf>
    <xf numFmtId="0" fontId="0" fillId="0" borderId="10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51" xfId="0" applyFill="1" applyBorder="1" applyAlignment="1" applyProtection="1">
      <alignment horizontal="right" vertical="center"/>
      <protection locked="0"/>
    </xf>
    <xf numFmtId="0" fontId="12" fillId="0" borderId="63" xfId="0" applyFont="1" applyBorder="1" applyAlignment="1" applyProtection="1">
      <alignment vertical="center" shrinkToFit="1"/>
      <protection locked="0"/>
    </xf>
    <xf numFmtId="0" fontId="0" fillId="2" borderId="2" xfId="0" applyFill="1" applyBorder="1" applyProtection="1">
      <alignment vertical="center"/>
      <protection locked="0"/>
    </xf>
    <xf numFmtId="0" fontId="0" fillId="2" borderId="63" xfId="0" applyFill="1" applyBorder="1" applyProtection="1">
      <alignment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vertical="center" shrinkToFit="1"/>
      <protection locked="0"/>
    </xf>
    <xf numFmtId="0" fontId="6" fillId="0" borderId="61" xfId="0" applyFont="1" applyBorder="1" applyAlignment="1" applyProtection="1">
      <alignment horizontal="left" vertical="top" wrapText="1" shrinkToFit="1"/>
      <protection locked="0"/>
    </xf>
    <xf numFmtId="0" fontId="0" fillId="2" borderId="3" xfId="0" applyFill="1" applyBorder="1" applyAlignment="1" applyProtection="1">
      <alignment horizontal="right" vertical="center"/>
    </xf>
    <xf numFmtId="0" fontId="0" fillId="2" borderId="0" xfId="0" applyFill="1" applyBorder="1" applyAlignment="1" applyProtection="1">
      <alignment horizontal="right" vertical="center"/>
    </xf>
    <xf numFmtId="0" fontId="12" fillId="0" borderId="55" xfId="0" applyFont="1" applyBorder="1" applyAlignment="1" applyProtection="1">
      <alignment vertical="center" shrinkToFit="1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vertical="center" shrinkToFit="1"/>
      <protection locked="0"/>
    </xf>
    <xf numFmtId="0" fontId="0" fillId="0" borderId="54" xfId="0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0" xfId="0" applyFont="1" applyBorder="1" applyAlignment="1" applyProtection="1">
      <alignment vertical="center" shrinkToFit="1"/>
      <protection locked="0"/>
    </xf>
    <xf numFmtId="0" fontId="12" fillId="0" borderId="16" xfId="0" applyFont="1" applyBorder="1" applyAlignment="1" applyProtection="1">
      <alignment vertical="center" shrinkToFit="1"/>
      <protection locked="0"/>
    </xf>
    <xf numFmtId="0" fontId="4" fillId="0" borderId="102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vertical="center" shrinkToFit="1"/>
      <protection locked="0"/>
    </xf>
    <xf numFmtId="0" fontId="6" fillId="2" borderId="60" xfId="0" applyFont="1" applyFill="1" applyBorder="1" applyAlignment="1" applyProtection="1">
      <alignment horizontal="left" vertical="top" shrinkToFit="1"/>
      <protection locked="0"/>
    </xf>
    <xf numFmtId="0" fontId="6" fillId="2" borderId="75" xfId="0" applyFont="1" applyFill="1" applyBorder="1" applyAlignment="1" applyProtection="1">
      <alignment horizontal="left" vertical="top" shrinkToFit="1"/>
      <protection locked="0"/>
    </xf>
    <xf numFmtId="0" fontId="0" fillId="2" borderId="84" xfId="0" applyFill="1" applyBorder="1" applyAlignment="1" applyProtection="1">
      <alignment horizontal="right" vertical="center"/>
    </xf>
    <xf numFmtId="0" fontId="0" fillId="2" borderId="85" xfId="0" applyFill="1" applyBorder="1" applyAlignment="1" applyProtection="1">
      <alignment horizontal="right" vertical="center"/>
    </xf>
    <xf numFmtId="0" fontId="0" fillId="2" borderId="6" xfId="0" applyFill="1" applyBorder="1" applyAlignment="1" applyProtection="1">
      <alignment horizontal="right" vertical="center"/>
    </xf>
    <xf numFmtId="0" fontId="0" fillId="2" borderId="43" xfId="0" applyFill="1" applyBorder="1" applyAlignment="1" applyProtection="1">
      <alignment horizontal="right" vertical="center"/>
    </xf>
    <xf numFmtId="0" fontId="9" fillId="0" borderId="59" xfId="0" applyFont="1" applyFill="1" applyBorder="1" applyAlignment="1" applyProtection="1">
      <alignment horizontal="center" vertical="center" shrinkToFit="1"/>
      <protection locked="0"/>
    </xf>
    <xf numFmtId="0" fontId="9" fillId="0" borderId="60" xfId="0" applyFont="1" applyFill="1" applyBorder="1" applyAlignment="1" applyProtection="1">
      <alignment horizontal="center" vertical="center" shrinkToFit="1"/>
      <protection locked="0"/>
    </xf>
    <xf numFmtId="0" fontId="3" fillId="2" borderId="63" xfId="0" applyFont="1" applyFill="1" applyBorder="1" applyAlignment="1" applyProtection="1">
      <alignment horizontal="left" vertical="top" shrinkToFit="1"/>
      <protection locked="0"/>
    </xf>
    <xf numFmtId="0" fontId="3" fillId="2" borderId="68" xfId="0" applyFont="1" applyFill="1" applyBorder="1" applyAlignment="1" applyProtection="1">
      <alignment horizontal="left" vertical="top" shrinkToFit="1"/>
      <protection locked="0"/>
    </xf>
    <xf numFmtId="0" fontId="3" fillId="2" borderId="77" xfId="0" applyFont="1" applyFill="1" applyBorder="1" applyAlignment="1" applyProtection="1">
      <alignment horizontal="left" vertical="top" shrinkToFit="1"/>
      <protection locked="0"/>
    </xf>
    <xf numFmtId="0" fontId="3" fillId="2" borderId="70" xfId="0" applyFont="1" applyFill="1" applyBorder="1" applyAlignment="1" applyProtection="1">
      <alignment horizontal="left" vertical="top" shrinkToFit="1"/>
      <protection locked="0"/>
    </xf>
    <xf numFmtId="0" fontId="12" fillId="0" borderId="59" xfId="0" applyFont="1" applyBorder="1" applyAlignment="1" applyProtection="1">
      <alignment horizontal="left" vertical="center"/>
      <protection locked="0"/>
    </xf>
    <xf numFmtId="0" fontId="12" fillId="0" borderId="94" xfId="0" applyFont="1" applyBorder="1" applyAlignment="1" applyProtection="1">
      <alignment horizontal="left" vertical="center"/>
      <protection locked="0"/>
    </xf>
    <xf numFmtId="38" fontId="0" fillId="2" borderId="59" xfId="1" applyFont="1" applyFill="1" applyBorder="1" applyAlignment="1" applyProtection="1">
      <alignment horizontal="right" vertical="center"/>
      <protection locked="0"/>
    </xf>
    <xf numFmtId="38" fontId="0" fillId="2" borderId="60" xfId="1" applyFont="1" applyFill="1" applyBorder="1" applyAlignment="1" applyProtection="1">
      <alignment horizontal="right" vertical="center"/>
      <protection locked="0"/>
    </xf>
    <xf numFmtId="0" fontId="6" fillId="0" borderId="34" xfId="0" applyFont="1" applyBorder="1" applyAlignment="1" applyProtection="1">
      <alignment horizontal="left" vertical="top" wrapText="1"/>
    </xf>
    <xf numFmtId="0" fontId="6" fillId="0" borderId="35" xfId="0" applyFont="1" applyBorder="1" applyAlignment="1" applyProtection="1">
      <alignment horizontal="left" vertical="top" wrapText="1"/>
    </xf>
    <xf numFmtId="0" fontId="0" fillId="2" borderId="5" xfId="0" applyFill="1" applyBorder="1" applyAlignment="1" applyProtection="1">
      <alignment horizontal="right" vertical="center"/>
    </xf>
    <xf numFmtId="0" fontId="0" fillId="2" borderId="42" xfId="0" applyFill="1" applyBorder="1" applyAlignment="1" applyProtection="1">
      <alignment horizontal="right" vertical="center"/>
    </xf>
    <xf numFmtId="0" fontId="0" fillId="2" borderId="104" xfId="0" applyFill="1" applyBorder="1" applyAlignment="1" applyProtection="1">
      <alignment horizontal="right" vertical="center"/>
    </xf>
    <xf numFmtId="0" fontId="0" fillId="2" borderId="105" xfId="0" applyFill="1" applyBorder="1" applyAlignment="1" applyProtection="1">
      <alignment horizontal="right" vertical="center"/>
    </xf>
    <xf numFmtId="0" fontId="0" fillId="2" borderId="59" xfId="0" applyFill="1" applyBorder="1" applyAlignment="1" applyProtection="1">
      <alignment horizontal="right" vertical="center"/>
    </xf>
    <xf numFmtId="0" fontId="0" fillId="2" borderId="60" xfId="0" applyFill="1" applyBorder="1" applyAlignment="1" applyProtection="1">
      <alignment horizontal="righ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horizontal="center" vertical="center" textRotation="255"/>
      <protection locked="0"/>
    </xf>
    <xf numFmtId="0" fontId="15" fillId="0" borderId="1" xfId="0" applyFont="1" applyBorder="1" applyAlignment="1" applyProtection="1">
      <alignment horizontal="center" vertical="center" textRotation="255"/>
      <protection locked="0"/>
    </xf>
    <xf numFmtId="0" fontId="15" fillId="0" borderId="25" xfId="0" applyFont="1" applyBorder="1" applyAlignment="1" applyProtection="1">
      <alignment horizontal="center" vertical="center" textRotation="255"/>
      <protection locked="0"/>
    </xf>
    <xf numFmtId="0" fontId="3" fillId="0" borderId="67" xfId="0" applyFont="1" applyFill="1" applyBorder="1" applyAlignment="1" applyProtection="1">
      <alignment horizontal="center" vertical="center" wrapText="1" shrinkToFit="1"/>
      <protection locked="0"/>
    </xf>
    <xf numFmtId="0" fontId="3" fillId="0" borderId="69" xfId="0" applyFont="1" applyFill="1" applyBorder="1" applyAlignment="1" applyProtection="1">
      <alignment horizontal="center" vertical="center" wrapText="1" shrinkToFit="1"/>
      <protection locked="0"/>
    </xf>
    <xf numFmtId="0" fontId="6" fillId="2" borderId="51" xfId="0" applyFont="1" applyFill="1" applyBorder="1" applyAlignment="1" applyProtection="1">
      <alignment horizontal="left" vertical="center" shrinkToFit="1"/>
      <protection locked="0"/>
    </xf>
    <xf numFmtId="0" fontId="3" fillId="0" borderId="67" xfId="0" applyFont="1" applyFill="1" applyBorder="1" applyAlignment="1" applyProtection="1">
      <alignment horizontal="center" vertical="center" shrinkToFit="1"/>
      <protection locked="0"/>
    </xf>
    <xf numFmtId="0" fontId="3" fillId="0" borderId="78" xfId="0" applyFont="1" applyFill="1" applyBorder="1" applyAlignment="1" applyProtection="1">
      <alignment horizontal="center" vertical="center" shrinkToFit="1"/>
      <protection locked="0"/>
    </xf>
    <xf numFmtId="0" fontId="3" fillId="2" borderId="68" xfId="0" applyFont="1" applyFill="1" applyBorder="1" applyAlignment="1" applyProtection="1">
      <alignment horizontal="center" vertical="center" shrinkToFit="1"/>
      <protection locked="0"/>
    </xf>
    <xf numFmtId="0" fontId="3" fillId="2" borderId="56" xfId="0" applyFont="1" applyFill="1" applyBorder="1" applyAlignment="1" applyProtection="1">
      <alignment horizontal="center" vertical="center" shrinkToFit="1"/>
      <protection locked="0"/>
    </xf>
    <xf numFmtId="0" fontId="3" fillId="0" borderId="65" xfId="0" applyFont="1" applyFill="1" applyBorder="1" applyAlignment="1" applyProtection="1">
      <alignment horizontal="center" vertical="center" shrinkToFit="1"/>
      <protection locked="0"/>
    </xf>
    <xf numFmtId="0" fontId="3" fillId="0" borderId="54" xfId="0" applyFont="1" applyFill="1" applyBorder="1" applyAlignment="1" applyProtection="1">
      <alignment horizontal="center" vertical="center" shrinkToFit="1"/>
      <protection locked="0"/>
    </xf>
    <xf numFmtId="0" fontId="9" fillId="0" borderId="79" xfId="0" applyFont="1" applyFill="1" applyBorder="1" applyAlignment="1" applyProtection="1">
      <alignment horizontal="left" vertical="center" wrapText="1" shrinkToFit="1"/>
      <protection locked="0"/>
    </xf>
    <xf numFmtId="0" fontId="9" fillId="0" borderId="80" xfId="0" applyFont="1" applyFill="1" applyBorder="1" applyAlignment="1" applyProtection="1">
      <alignment horizontal="left" vertical="center" wrapText="1" shrinkToFit="1"/>
      <protection locked="0"/>
    </xf>
    <xf numFmtId="0" fontId="9" fillId="0" borderId="4" xfId="0" applyFont="1" applyFill="1" applyBorder="1" applyAlignment="1" applyProtection="1">
      <alignment horizontal="left" vertical="center" wrapText="1" shrinkToFit="1"/>
      <protection locked="0"/>
    </xf>
    <xf numFmtId="0" fontId="9" fillId="0" borderId="51" xfId="0" applyFont="1" applyFill="1" applyBorder="1" applyAlignment="1" applyProtection="1">
      <alignment horizontal="left" vertical="center" wrapText="1" shrinkToFit="1"/>
      <protection locked="0"/>
    </xf>
    <xf numFmtId="0" fontId="9" fillId="2" borderId="80" xfId="0" applyFont="1" applyFill="1" applyBorder="1" applyAlignment="1" applyProtection="1">
      <alignment horizontal="center" vertical="center" wrapText="1" shrinkToFit="1"/>
      <protection locked="0"/>
    </xf>
    <xf numFmtId="0" fontId="9" fillId="2" borderId="81" xfId="0" applyFont="1" applyFill="1" applyBorder="1" applyAlignment="1" applyProtection="1">
      <alignment horizontal="center" vertical="center" wrapText="1" shrinkToFit="1"/>
      <protection locked="0"/>
    </xf>
    <xf numFmtId="0" fontId="9" fillId="2" borderId="51" xfId="0" applyFont="1" applyFill="1" applyBorder="1" applyAlignment="1" applyProtection="1">
      <alignment horizontal="center" vertical="center" wrapText="1" shrinkToFit="1"/>
      <protection locked="0"/>
    </xf>
    <xf numFmtId="0" fontId="9" fillId="2" borderId="76" xfId="0" applyFont="1" applyFill="1" applyBorder="1" applyAlignment="1" applyProtection="1">
      <alignment horizontal="center" vertical="center" wrapText="1" shrinkToFit="1"/>
      <protection locked="0"/>
    </xf>
    <xf numFmtId="0" fontId="6" fillId="0" borderId="34" xfId="0" applyFont="1" applyBorder="1" applyAlignment="1" applyProtection="1">
      <alignment horizontal="left" vertical="top" wrapText="1"/>
      <protection locked="0"/>
    </xf>
    <xf numFmtId="0" fontId="7" fillId="0" borderId="35" xfId="0" applyFont="1" applyBorder="1" applyAlignment="1" applyProtection="1">
      <alignment horizontal="left" vertical="top" wrapText="1"/>
      <protection locked="0"/>
    </xf>
    <xf numFmtId="0" fontId="7" fillId="0" borderId="36" xfId="0" applyFont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96" xfId="0" applyFont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0" borderId="82" xfId="0" applyFont="1" applyBorder="1" applyAlignment="1" applyProtection="1">
      <alignment horizontal="left" vertical="center"/>
      <protection locked="0"/>
    </xf>
    <xf numFmtId="0" fontId="6" fillId="2" borderId="60" xfId="0" applyFont="1" applyFill="1" applyBorder="1" applyAlignment="1" applyProtection="1">
      <alignment horizontal="center" vertical="top" shrinkToFit="1"/>
      <protection locked="0"/>
    </xf>
    <xf numFmtId="0" fontId="6" fillId="2" borderId="75" xfId="0" applyFont="1" applyFill="1" applyBorder="1" applyAlignment="1" applyProtection="1">
      <alignment horizontal="center" vertical="top" shrinkToFit="1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left" vertical="top" shrinkToFit="1"/>
      <protection locked="0"/>
    </xf>
    <xf numFmtId="0" fontId="6" fillId="2" borderId="32" xfId="0" applyFont="1" applyFill="1" applyBorder="1" applyAlignment="1" applyProtection="1">
      <alignment horizontal="left" vertical="top" shrinkToFit="1"/>
      <protection locked="0"/>
    </xf>
    <xf numFmtId="0" fontId="15" fillId="0" borderId="33" xfId="0" applyFont="1" applyBorder="1" applyAlignment="1" applyProtection="1">
      <alignment horizontal="center" vertical="center" textRotation="255"/>
      <protection locked="0"/>
    </xf>
    <xf numFmtId="0" fontId="15" fillId="0" borderId="22" xfId="0" applyFont="1" applyBorder="1" applyAlignment="1" applyProtection="1">
      <alignment horizontal="center" vertical="center" textRotation="255"/>
      <protection locked="0"/>
    </xf>
    <xf numFmtId="0" fontId="0" fillId="2" borderId="59" xfId="0" applyFill="1" applyBorder="1" applyAlignment="1" applyProtection="1">
      <alignment horizontal="right" vertical="center"/>
      <protection locked="0"/>
    </xf>
    <xf numFmtId="0" fontId="0" fillId="2" borderId="60" xfId="0" applyFill="1" applyBorder="1" applyAlignment="1" applyProtection="1">
      <alignment horizontal="right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46" xfId="0" applyFill="1" applyBorder="1" applyAlignment="1" applyProtection="1">
      <alignment horizontal="center" vertical="center"/>
      <protection locked="0"/>
    </xf>
    <xf numFmtId="0" fontId="0" fillId="0" borderId="47" xfId="0" applyFill="1" applyBorder="1" applyAlignment="1" applyProtection="1">
      <alignment horizontal="center" vertical="center"/>
      <protection locked="0"/>
    </xf>
    <xf numFmtId="0" fontId="0" fillId="2" borderId="106" xfId="0" applyFill="1" applyBorder="1" applyAlignment="1" applyProtection="1">
      <alignment horizontal="right" vertical="center"/>
    </xf>
    <xf numFmtId="0" fontId="0" fillId="2" borderId="107" xfId="0" applyFill="1" applyBorder="1" applyAlignment="1" applyProtection="1">
      <alignment horizontal="right" vertical="center"/>
    </xf>
    <xf numFmtId="0" fontId="11" fillId="0" borderId="89" xfId="0" applyFont="1" applyBorder="1" applyAlignment="1" applyProtection="1">
      <alignment horizontal="left" vertical="center"/>
      <protection locked="0"/>
    </xf>
    <xf numFmtId="0" fontId="12" fillId="0" borderId="90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right" vertical="center"/>
      <protection locked="0"/>
    </xf>
    <xf numFmtId="0" fontId="2" fillId="0" borderId="24" xfId="0" applyFont="1" applyBorder="1" applyAlignment="1" applyProtection="1">
      <alignment horizontal="right" vertical="center"/>
      <protection locked="0"/>
    </xf>
    <xf numFmtId="0" fontId="2" fillId="0" borderId="38" xfId="0" applyFont="1" applyBorder="1" applyAlignment="1" applyProtection="1">
      <alignment horizontal="right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16" fillId="0" borderId="92" xfId="0" applyFont="1" applyBorder="1" applyAlignment="1" applyProtection="1">
      <alignment horizontal="right" vertical="center" shrinkToFit="1"/>
      <protection locked="0"/>
    </xf>
    <xf numFmtId="0" fontId="16" fillId="0" borderId="93" xfId="0" applyFont="1" applyBorder="1" applyAlignment="1" applyProtection="1">
      <alignment horizontal="right" vertical="center" shrinkToFit="1"/>
      <protection locked="0"/>
    </xf>
    <xf numFmtId="0" fontId="16" fillId="0" borderId="60" xfId="0" applyFont="1" applyBorder="1" applyAlignment="1" applyProtection="1">
      <alignment horizontal="right" vertical="center" shrinkToFit="1"/>
      <protection locked="0"/>
    </xf>
    <xf numFmtId="0" fontId="16" fillId="0" borderId="61" xfId="0" applyFont="1" applyBorder="1" applyAlignment="1" applyProtection="1">
      <alignment horizontal="right" vertical="center" shrinkToFit="1"/>
      <protection locked="0"/>
    </xf>
    <xf numFmtId="0" fontId="0" fillId="2" borderId="89" xfId="0" applyFill="1" applyBorder="1" applyAlignment="1" applyProtection="1">
      <alignment horizontal="right" vertical="center"/>
      <protection locked="0"/>
    </xf>
    <xf numFmtId="0" fontId="0" fillId="2" borderId="92" xfId="0" applyFill="1" applyBorder="1" applyAlignment="1" applyProtection="1">
      <alignment horizontal="right" vertical="center"/>
      <protection locked="0"/>
    </xf>
    <xf numFmtId="0" fontId="15" fillId="0" borderId="33" xfId="0" applyFont="1" applyBorder="1" applyAlignment="1" applyProtection="1">
      <alignment horizontal="center" vertical="center" textRotation="255" wrapText="1"/>
      <protection locked="0"/>
    </xf>
    <xf numFmtId="0" fontId="15" fillId="0" borderId="22" xfId="0" applyFont="1" applyBorder="1" applyAlignment="1" applyProtection="1">
      <alignment horizontal="center" vertical="center" textRotation="255" wrapText="1"/>
      <protection locked="0"/>
    </xf>
    <xf numFmtId="0" fontId="15" fillId="0" borderId="23" xfId="0" applyFont="1" applyBorder="1" applyAlignment="1" applyProtection="1">
      <alignment horizontal="center" vertical="center" textRotation="255" wrapText="1"/>
      <protection locked="0"/>
    </xf>
    <xf numFmtId="0" fontId="6" fillId="0" borderId="74" xfId="0" applyFont="1" applyBorder="1" applyAlignment="1" applyProtection="1">
      <alignment horizontal="left" vertical="top" wrapText="1" shrinkToFit="1"/>
      <protection locked="0"/>
    </xf>
    <xf numFmtId="0" fontId="6" fillId="0" borderId="35" xfId="0" applyFont="1" applyBorder="1" applyAlignment="1" applyProtection="1">
      <alignment horizontal="left" vertical="top" shrinkToFit="1"/>
      <protection locked="0"/>
    </xf>
    <xf numFmtId="0" fontId="6" fillId="0" borderId="36" xfId="0" applyFont="1" applyBorder="1" applyAlignment="1" applyProtection="1">
      <alignment horizontal="left" vertical="top" shrinkToFit="1"/>
      <protection locked="0"/>
    </xf>
    <xf numFmtId="0" fontId="2" fillId="0" borderId="59" xfId="0" applyFont="1" applyBorder="1" applyAlignment="1" applyProtection="1">
      <alignment horizontal="left" vertical="center"/>
      <protection locked="0"/>
    </xf>
    <xf numFmtId="0" fontId="2" fillId="0" borderId="60" xfId="0" applyFont="1" applyBorder="1" applyAlignment="1" applyProtection="1">
      <alignment horizontal="left" vertical="center"/>
      <protection locked="0"/>
    </xf>
    <xf numFmtId="0" fontId="6" fillId="0" borderId="36" xfId="0" applyFont="1" applyBorder="1" applyAlignment="1" applyProtection="1">
      <alignment horizontal="left" vertical="top" wrapText="1" shrinkToFit="1"/>
      <protection locked="0"/>
    </xf>
    <xf numFmtId="0" fontId="3" fillId="2" borderId="29" xfId="0" applyFont="1" applyFill="1" applyBorder="1" applyAlignment="1" applyProtection="1">
      <alignment horizontal="center" vertical="center" shrinkToFit="1"/>
      <protection locked="0"/>
    </xf>
    <xf numFmtId="0" fontId="3" fillId="2" borderId="50" xfId="0" applyFont="1" applyFill="1" applyBorder="1" applyAlignment="1" applyProtection="1">
      <alignment horizontal="center" vertical="center" shrinkToFit="1"/>
      <protection locked="0"/>
    </xf>
    <xf numFmtId="0" fontId="2" fillId="0" borderId="108" xfId="0" applyFont="1" applyBorder="1" applyAlignment="1" applyProtection="1">
      <alignment horizontal="center" vertical="center"/>
    </xf>
    <xf numFmtId="0" fontId="2" fillId="0" borderId="109" xfId="0" applyFont="1" applyBorder="1" applyAlignment="1" applyProtection="1">
      <alignment horizontal="center" vertical="center"/>
    </xf>
    <xf numFmtId="0" fontId="2" fillId="0" borderId="110" xfId="0" applyFont="1" applyBorder="1" applyAlignment="1" applyProtection="1">
      <alignment horizontal="center" vertical="center"/>
    </xf>
    <xf numFmtId="0" fontId="2" fillId="0" borderId="108" xfId="0" applyFont="1" applyBorder="1" applyAlignment="1" applyProtection="1">
      <alignment horizontal="center" vertical="center" wrapText="1"/>
    </xf>
    <xf numFmtId="0" fontId="2" fillId="0" borderId="109" xfId="0" applyFont="1" applyBorder="1" applyAlignment="1" applyProtection="1">
      <alignment horizontal="center" vertical="center" wrapText="1"/>
    </xf>
    <xf numFmtId="0" fontId="2" fillId="0" borderId="110" xfId="0" applyFont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left" vertical="center" wrapText="1" shrinkToFit="1"/>
      <protection locked="0"/>
    </xf>
    <xf numFmtId="0" fontId="3" fillId="2" borderId="68" xfId="0" applyFont="1" applyFill="1" applyBorder="1" applyAlignment="1" applyProtection="1">
      <alignment horizontal="left" vertical="center" wrapText="1" shrinkToFit="1"/>
      <protection locked="0"/>
    </xf>
    <xf numFmtId="0" fontId="3" fillId="2" borderId="4" xfId="0" applyFont="1" applyFill="1" applyBorder="1" applyAlignment="1" applyProtection="1">
      <alignment horizontal="left" vertical="center" wrapText="1" shrinkToFit="1"/>
      <protection locked="0"/>
    </xf>
    <xf numFmtId="0" fontId="3" fillId="2" borderId="56" xfId="0" applyFont="1" applyFill="1" applyBorder="1" applyAlignment="1" applyProtection="1">
      <alignment horizontal="left" vertical="center" wrapText="1" shrinkToFit="1"/>
      <protection locked="0"/>
    </xf>
    <xf numFmtId="0" fontId="9" fillId="0" borderId="49" xfId="0" applyFont="1" applyFill="1" applyBorder="1" applyAlignment="1" applyProtection="1">
      <alignment horizontal="center" vertical="center" shrinkToFit="1"/>
      <protection locked="0"/>
    </xf>
    <xf numFmtId="0" fontId="9" fillId="0" borderId="29" xfId="0" applyFont="1" applyFill="1" applyBorder="1" applyAlignment="1" applyProtection="1">
      <alignment horizontal="center" vertical="center" shrinkToFit="1"/>
      <protection locked="0"/>
    </xf>
    <xf numFmtId="0" fontId="9" fillId="2" borderId="49" xfId="0" applyFont="1" applyFill="1" applyBorder="1" applyAlignment="1" applyProtection="1">
      <alignment horizontal="center" vertical="center" wrapText="1" shrinkToFit="1"/>
      <protection locked="0"/>
    </xf>
    <xf numFmtId="0" fontId="9" fillId="2" borderId="29" xfId="0" applyFont="1" applyFill="1" applyBorder="1" applyAlignment="1" applyProtection="1">
      <alignment horizontal="center" vertical="center" wrapText="1" shrinkToFit="1"/>
      <protection locked="0"/>
    </xf>
    <xf numFmtId="0" fontId="9" fillId="2" borderId="30" xfId="0" applyFont="1" applyFill="1" applyBorder="1" applyAlignment="1" applyProtection="1">
      <alignment horizontal="center" vertical="center" wrapText="1" shrinkToFit="1"/>
      <protection locked="0"/>
    </xf>
    <xf numFmtId="0" fontId="9" fillId="2" borderId="59" xfId="0" applyFont="1" applyFill="1" applyBorder="1" applyAlignment="1" applyProtection="1">
      <alignment horizontal="center" vertical="center" wrapText="1" shrinkToFit="1"/>
      <protection locked="0"/>
    </xf>
    <xf numFmtId="0" fontId="9" fillId="2" borderId="60" xfId="0" applyFont="1" applyFill="1" applyBorder="1" applyAlignment="1" applyProtection="1">
      <alignment horizontal="center" vertical="center" wrapText="1" shrinkToFit="1"/>
      <protection locked="0"/>
    </xf>
    <xf numFmtId="0" fontId="9" fillId="2" borderId="75" xfId="0" applyFont="1" applyFill="1" applyBorder="1" applyAlignment="1" applyProtection="1">
      <alignment horizontal="center" vertical="center" wrapText="1" shrinkToFit="1"/>
      <protection locked="0"/>
    </xf>
    <xf numFmtId="0" fontId="6" fillId="2" borderId="2" xfId="0" applyFont="1" applyFill="1" applyBorder="1" applyAlignment="1" applyProtection="1">
      <alignment horizontal="center" vertical="top" shrinkToFit="1"/>
      <protection locked="0"/>
    </xf>
    <xf numFmtId="0" fontId="6" fillId="2" borderId="63" xfId="0" applyFont="1" applyFill="1" applyBorder="1" applyAlignment="1" applyProtection="1">
      <alignment horizontal="center" vertical="top" shrinkToFit="1"/>
      <protection locked="0"/>
    </xf>
    <xf numFmtId="0" fontId="6" fillId="2" borderId="97" xfId="0" applyFont="1" applyFill="1" applyBorder="1" applyAlignment="1" applyProtection="1">
      <alignment horizontal="center" vertical="top" shrinkToFit="1"/>
      <protection locked="0"/>
    </xf>
    <xf numFmtId="0" fontId="6" fillId="2" borderId="3" xfId="0" applyFont="1" applyFill="1" applyBorder="1" applyAlignment="1" applyProtection="1">
      <alignment horizontal="center" vertical="top" shrinkToFit="1"/>
      <protection locked="0"/>
    </xf>
    <xf numFmtId="0" fontId="6" fillId="2" borderId="0" xfId="0" applyFont="1" applyFill="1" applyBorder="1" applyAlignment="1" applyProtection="1">
      <alignment horizontal="center" vertical="top" shrinkToFit="1"/>
      <protection locked="0"/>
    </xf>
    <xf numFmtId="0" fontId="6" fillId="2" borderId="66" xfId="0" applyFont="1" applyFill="1" applyBorder="1" applyAlignment="1" applyProtection="1">
      <alignment horizontal="center" vertical="top" shrinkToFit="1"/>
      <protection locked="0"/>
    </xf>
    <xf numFmtId="0" fontId="6" fillId="2" borderId="71" xfId="0" applyFont="1" applyFill="1" applyBorder="1" applyAlignment="1" applyProtection="1">
      <alignment horizontal="center" vertical="top" shrinkToFit="1"/>
      <protection locked="0"/>
    </xf>
    <xf numFmtId="0" fontId="6" fillId="2" borderId="77" xfId="0" applyFont="1" applyFill="1" applyBorder="1" applyAlignment="1" applyProtection="1">
      <alignment horizontal="center" vertical="top" shrinkToFit="1"/>
      <protection locked="0"/>
    </xf>
    <xf numFmtId="0" fontId="6" fillId="2" borderId="98" xfId="0" applyFont="1" applyFill="1" applyBorder="1" applyAlignment="1" applyProtection="1">
      <alignment horizontal="center" vertical="top" shrinkToFi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6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71" xfId="0" applyFont="1" applyFill="1" applyBorder="1" applyAlignment="1" applyProtection="1">
      <alignment horizontal="center" vertical="center"/>
      <protection locked="0"/>
    </xf>
    <xf numFmtId="0" fontId="3" fillId="0" borderId="77" xfId="0" applyFont="1" applyFill="1" applyBorder="1" applyAlignment="1" applyProtection="1">
      <alignment horizontal="center" vertical="center"/>
      <protection locked="0"/>
    </xf>
    <xf numFmtId="0" fontId="0" fillId="2" borderId="59" xfId="0" applyFill="1" applyBorder="1" applyAlignment="1" applyProtection="1">
      <alignment vertical="center"/>
      <protection locked="0"/>
    </xf>
    <xf numFmtId="0" fontId="0" fillId="2" borderId="60" xfId="0" applyFill="1" applyBorder="1" applyAlignment="1" applyProtection="1">
      <alignment vertical="center"/>
      <protection locked="0"/>
    </xf>
    <xf numFmtId="38" fontId="0" fillId="2" borderId="59" xfId="1" applyFont="1" applyFill="1" applyBorder="1" applyAlignment="1" applyProtection="1">
      <alignment vertical="center"/>
      <protection locked="0"/>
    </xf>
    <xf numFmtId="38" fontId="0" fillId="2" borderId="60" xfId="1" applyFont="1" applyFill="1" applyBorder="1" applyAlignment="1" applyProtection="1">
      <alignment vertical="center"/>
      <protection locked="0"/>
    </xf>
    <xf numFmtId="0" fontId="2" fillId="0" borderId="89" xfId="0" applyFont="1" applyBorder="1" applyAlignment="1" applyProtection="1">
      <alignment horizontal="left" vertical="center"/>
      <protection locked="0"/>
    </xf>
    <xf numFmtId="0" fontId="2" fillId="0" borderId="92" xfId="0" applyFont="1" applyBorder="1" applyAlignment="1" applyProtection="1">
      <alignment horizontal="left" vertical="center"/>
      <protection locked="0"/>
    </xf>
    <xf numFmtId="0" fontId="2" fillId="0" borderId="93" xfId="0" applyFont="1" applyBorder="1" applyAlignment="1" applyProtection="1">
      <alignment horizontal="left" vertical="center"/>
      <protection locked="0"/>
    </xf>
    <xf numFmtId="0" fontId="6" fillId="0" borderId="34" xfId="0" applyFont="1" applyBorder="1" applyAlignment="1" applyProtection="1">
      <alignment horizontal="left" vertical="center" wrapText="1"/>
      <protection locked="0"/>
    </xf>
    <xf numFmtId="0" fontId="7" fillId="0" borderId="35" xfId="0" applyFont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42" xfId="0" applyFill="1" applyBorder="1" applyAlignment="1" applyProtection="1">
      <alignment vertical="center"/>
      <protection locked="0"/>
    </xf>
    <xf numFmtId="0" fontId="0" fillId="2" borderId="84" xfId="0" applyFill="1" applyBorder="1" applyAlignment="1" applyProtection="1">
      <alignment vertical="center"/>
      <protection locked="0"/>
    </xf>
    <xf numFmtId="0" fontId="0" fillId="2" borderId="85" xfId="0" applyFill="1" applyBorder="1" applyAlignment="1" applyProtection="1">
      <alignment vertical="center"/>
      <protection locked="0"/>
    </xf>
    <xf numFmtId="0" fontId="6" fillId="0" borderId="35" xfId="0" applyFont="1" applyBorder="1" applyAlignment="1" applyProtection="1">
      <alignment horizontal="left" vertical="top" wrapText="1"/>
      <protection locked="0"/>
    </xf>
    <xf numFmtId="0" fontId="0" fillId="2" borderId="104" xfId="0" applyFill="1" applyBorder="1" applyAlignment="1" applyProtection="1">
      <alignment vertical="center"/>
      <protection locked="0"/>
    </xf>
    <xf numFmtId="0" fontId="0" fillId="2" borderId="105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43" xfId="0" applyFill="1" applyBorder="1" applyAlignment="1" applyProtection="1">
      <alignment vertical="center"/>
      <protection locked="0"/>
    </xf>
    <xf numFmtId="0" fontId="0" fillId="2" borderId="104" xfId="0" applyFill="1" applyBorder="1" applyAlignment="1" applyProtection="1">
      <alignment horizontal="right" vertical="center"/>
      <protection locked="0"/>
    </xf>
    <xf numFmtId="0" fontId="0" fillId="2" borderId="105" xfId="0" applyFill="1" applyBorder="1" applyAlignment="1" applyProtection="1">
      <alignment horizontal="right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42" xfId="0" applyFill="1" applyBorder="1" applyAlignment="1" applyProtection="1">
      <alignment horizontal="center" vertical="center"/>
      <protection locked="0"/>
    </xf>
    <xf numFmtId="0" fontId="2" fillId="0" borderId="111" xfId="0" applyFont="1" applyBorder="1" applyAlignment="1" applyProtection="1">
      <alignment horizontal="center" vertical="center"/>
      <protection locked="0"/>
    </xf>
    <xf numFmtId="0" fontId="2" fillId="0" borderId="96" xfId="0" applyFon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51" xfId="0" applyFill="1" applyBorder="1" applyAlignment="1" applyProtection="1">
      <alignment horizontal="right" vertical="center"/>
      <protection locked="0"/>
    </xf>
    <xf numFmtId="0" fontId="0" fillId="2" borderId="106" xfId="0" applyFill="1" applyBorder="1" applyAlignment="1" applyProtection="1">
      <alignment vertical="center"/>
      <protection locked="0"/>
    </xf>
    <xf numFmtId="0" fontId="0" fillId="2" borderId="107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</xf>
    <xf numFmtId="0" fontId="0" fillId="2" borderId="51" xfId="0" applyFill="1" applyBorder="1" applyAlignment="1" applyProtection="1">
      <alignment horizontal="right" vertical="center"/>
    </xf>
    <xf numFmtId="0" fontId="4" fillId="0" borderId="56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vertical="center" shrinkToFit="1"/>
    </xf>
    <xf numFmtId="0" fontId="0" fillId="0" borderId="54" xfId="0" applyBorder="1" applyAlignment="1" applyProtection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L$15" lockText="1" noThreeD="1"/>
</file>

<file path=xl/ctrlProps/ctrlProp2.xml><?xml version="1.0" encoding="utf-8"?>
<formControlPr xmlns="http://schemas.microsoft.com/office/spreadsheetml/2009/9/main" objectType="CheckBox" fmlaLink="$M$15" lockText="1" noThreeD="1"/>
</file>

<file path=xl/ctrlProps/ctrlProp3.xml><?xml version="1.0" encoding="utf-8"?>
<formControlPr xmlns="http://schemas.microsoft.com/office/spreadsheetml/2009/9/main" objectType="CheckBox" fmlaLink="$L$16" lockText="1" noThreeD="1"/>
</file>

<file path=xl/ctrlProps/ctrlProp4.xml><?xml version="1.0" encoding="utf-8"?>
<formControlPr xmlns="http://schemas.microsoft.com/office/spreadsheetml/2009/9/main" objectType="CheckBox" fmlaLink="$M$16" lockText="1" noThreeD="1"/>
</file>

<file path=xl/ctrlProps/ctrlProp5.xml><?xml version="1.0" encoding="utf-8"?>
<formControlPr xmlns="http://schemas.microsoft.com/office/spreadsheetml/2009/9/main" objectType="CheckBox" fmlaLink="$M$12" lockText="1" noThreeD="1"/>
</file>

<file path=xl/ctrlProps/ctrlProp6.xml><?xml version="1.0" encoding="utf-8"?>
<formControlPr xmlns="http://schemas.microsoft.com/office/spreadsheetml/2009/9/main" objectType="CheckBox" fmlaLink="$L$12" lockText="1" noThreeD="1"/>
</file>

<file path=xl/ctrlProps/ctrlProp7.xml><?xml version="1.0" encoding="utf-8"?>
<formControlPr xmlns="http://schemas.microsoft.com/office/spreadsheetml/2009/9/main" objectType="CheckBox" fmlaLink="$L$66" lockText="1" noThreeD="1"/>
</file>

<file path=xl/ctrlProps/ctrlProp8.xml><?xml version="1.0" encoding="utf-8"?>
<formControlPr xmlns="http://schemas.microsoft.com/office/spreadsheetml/2009/9/main" objectType="CheckBox" fmlaLink="$M$66" lockText="1" noThreeD="1"/>
</file>

<file path=xl/ctrlProps/ctrlProp9.xml><?xml version="1.0" encoding="utf-8"?>
<formControlPr xmlns="http://schemas.microsoft.com/office/spreadsheetml/2009/9/main" objectType="CheckBox" fmlaLink="$M$67" lockText="1" noThreeD="1"/>
</file>

<file path=xl/ctrlProps/ctrlProp10.xml><?xml version="1.0" encoding="utf-8"?>
<formControlPr xmlns="http://schemas.microsoft.com/office/spreadsheetml/2009/9/main" objectType="CheckBox" fmlaLink="$L$67" lockText="1" noThreeD="1"/>
</file>

<file path=xl/ctrlProps/ctrlProp11.xml><?xml version="1.0" encoding="utf-8"?>
<formControlPr xmlns="http://schemas.microsoft.com/office/spreadsheetml/2009/9/main" objectType="CheckBox" fmlaLink="$L$15" lockText="1" noThreeD="1"/>
</file>

<file path=xl/ctrlProps/ctrlProp12.xml><?xml version="1.0" encoding="utf-8"?>
<formControlPr xmlns="http://schemas.microsoft.com/office/spreadsheetml/2009/9/main" objectType="CheckBox" fmlaLink="$L$16" lockText="1" noThreeD="1"/>
</file>

<file path=xl/ctrlProps/ctrlProp13.xml><?xml version="1.0" encoding="utf-8"?>
<formControlPr xmlns="http://schemas.microsoft.com/office/spreadsheetml/2009/9/main" objectType="CheckBox" fmlaLink="$M$16" lockText="1" noThreeD="1"/>
</file>

<file path=xl/ctrlProps/ctrlProp14.xml><?xml version="1.0" encoding="utf-8"?>
<formControlPr xmlns="http://schemas.microsoft.com/office/spreadsheetml/2009/9/main" objectType="CheckBox" fmlaLink="$M$15" lockText="1" noThreeD="1"/>
</file>

<file path=xl/ctrlProps/ctrlProp15.xml><?xml version="1.0" encoding="utf-8"?>
<formControlPr xmlns="http://schemas.microsoft.com/office/spreadsheetml/2009/9/main" objectType="CheckBox" fmlaLink="$M$12" lockText="1" noThreeD="1"/>
</file>

<file path=xl/ctrlProps/ctrlProp16.xml><?xml version="1.0" encoding="utf-8"?>
<formControlPr xmlns="http://schemas.microsoft.com/office/spreadsheetml/2009/9/main" objectType="CheckBox" fmlaLink="$L$12" lockText="1" noThreeD="1"/>
</file>

<file path=xl/ctrlProps/ctrlProp17.xml><?xml version="1.0" encoding="utf-8"?>
<formControlPr xmlns="http://schemas.microsoft.com/office/spreadsheetml/2009/9/main" objectType="CheckBox" fmlaLink="$L$48" lockText="1" noThreeD="1"/>
</file>

<file path=xl/ctrlProps/ctrlProp18.xml><?xml version="1.0" encoding="utf-8"?>
<formControlPr xmlns="http://schemas.microsoft.com/office/spreadsheetml/2009/9/main" objectType="CheckBox" fmlaLink="$M$48" lockText="1" noThreeD="1"/>
</file>

<file path=xl/ctrlProps/ctrlProp19.xml><?xml version="1.0" encoding="utf-8"?>
<formControlPr xmlns="http://schemas.microsoft.com/office/spreadsheetml/2009/9/main" objectType="CheckBox" fmlaLink="$L$49" lockText="1" noThreeD="1"/>
</file>

<file path=xl/ctrlProps/ctrlProp20.xml><?xml version="1.0" encoding="utf-8"?>
<formControlPr xmlns="http://schemas.microsoft.com/office/spreadsheetml/2009/9/main" objectType="CheckBox" fmlaLink="$M$4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38100</xdr:rowOff>
        </xdr:from>
        <xdr:to>
          <xdr:col>4</xdr:col>
          <xdr:colOff>428625</xdr:colOff>
          <xdr:row>14</xdr:row>
          <xdr:rowOff>276225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38100</xdr:rowOff>
        </xdr:from>
        <xdr:to>
          <xdr:col>5</xdr:col>
          <xdr:colOff>428625</xdr:colOff>
          <xdr:row>14</xdr:row>
          <xdr:rowOff>276225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38100</xdr:rowOff>
        </xdr:from>
        <xdr:to>
          <xdr:col>4</xdr:col>
          <xdr:colOff>428625</xdr:colOff>
          <xdr:row>15</xdr:row>
          <xdr:rowOff>276225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38100</xdr:rowOff>
        </xdr:from>
        <xdr:to>
          <xdr:col>5</xdr:col>
          <xdr:colOff>428625</xdr:colOff>
          <xdr:row>15</xdr:row>
          <xdr:rowOff>276225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38100</xdr:rowOff>
        </xdr:from>
        <xdr:to>
          <xdr:col>5</xdr:col>
          <xdr:colOff>285750</xdr:colOff>
          <xdr:row>11</xdr:row>
          <xdr:rowOff>180975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11</xdr:row>
          <xdr:rowOff>38100</xdr:rowOff>
        </xdr:from>
        <xdr:to>
          <xdr:col>4</xdr:col>
          <xdr:colOff>428625</xdr:colOff>
          <xdr:row>11</xdr:row>
          <xdr:rowOff>180975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65</xdr:row>
          <xdr:rowOff>38100</xdr:rowOff>
        </xdr:from>
        <xdr:to>
          <xdr:col>4</xdr:col>
          <xdr:colOff>428625</xdr:colOff>
          <xdr:row>65</xdr:row>
          <xdr:rowOff>276225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65</xdr:row>
          <xdr:rowOff>38100</xdr:rowOff>
        </xdr:from>
        <xdr:to>
          <xdr:col>5</xdr:col>
          <xdr:colOff>428625</xdr:colOff>
          <xdr:row>65</xdr:row>
          <xdr:rowOff>276225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66</xdr:row>
          <xdr:rowOff>38100</xdr:rowOff>
        </xdr:from>
        <xdr:to>
          <xdr:col>4</xdr:col>
          <xdr:colOff>428625</xdr:colOff>
          <xdr:row>66</xdr:row>
          <xdr:rowOff>276225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66</xdr:row>
          <xdr:rowOff>38100</xdr:rowOff>
        </xdr:from>
        <xdr:to>
          <xdr:col>5</xdr:col>
          <xdr:colOff>428625</xdr:colOff>
          <xdr:row>66</xdr:row>
          <xdr:rowOff>276225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38100</xdr:rowOff>
        </xdr:from>
        <xdr:to>
          <xdr:col>4</xdr:col>
          <xdr:colOff>428625</xdr:colOff>
          <xdr:row>14</xdr:row>
          <xdr:rowOff>180975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38100</xdr:rowOff>
        </xdr:from>
        <xdr:to>
          <xdr:col>4</xdr:col>
          <xdr:colOff>428625</xdr:colOff>
          <xdr:row>15</xdr:row>
          <xdr:rowOff>180975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38100</xdr:rowOff>
        </xdr:from>
        <xdr:to>
          <xdr:col>5</xdr:col>
          <xdr:colOff>285750</xdr:colOff>
          <xdr:row>15</xdr:row>
          <xdr:rowOff>180975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47625</xdr:rowOff>
        </xdr:from>
        <xdr:to>
          <xdr:col>5</xdr:col>
          <xdr:colOff>285750</xdr:colOff>
          <xdr:row>14</xdr:row>
          <xdr:rowOff>190500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38100</xdr:rowOff>
        </xdr:from>
        <xdr:to>
          <xdr:col>5</xdr:col>
          <xdr:colOff>285750</xdr:colOff>
          <xdr:row>11</xdr:row>
          <xdr:rowOff>180975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11</xdr:row>
          <xdr:rowOff>38100</xdr:rowOff>
        </xdr:from>
        <xdr:to>
          <xdr:col>4</xdr:col>
          <xdr:colOff>428625</xdr:colOff>
          <xdr:row>11</xdr:row>
          <xdr:rowOff>180975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47</xdr:row>
          <xdr:rowOff>38100</xdr:rowOff>
        </xdr:from>
        <xdr:to>
          <xdr:col>4</xdr:col>
          <xdr:colOff>428625</xdr:colOff>
          <xdr:row>47</xdr:row>
          <xdr:rowOff>180975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47</xdr:row>
          <xdr:rowOff>38100</xdr:rowOff>
        </xdr:from>
        <xdr:to>
          <xdr:col>5</xdr:col>
          <xdr:colOff>285750</xdr:colOff>
          <xdr:row>47</xdr:row>
          <xdr:rowOff>180975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48</xdr:row>
          <xdr:rowOff>38100</xdr:rowOff>
        </xdr:from>
        <xdr:to>
          <xdr:col>4</xdr:col>
          <xdr:colOff>428625</xdr:colOff>
          <xdr:row>48</xdr:row>
          <xdr:rowOff>180975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48</xdr:row>
          <xdr:rowOff>38100</xdr:rowOff>
        </xdr:from>
        <xdr:to>
          <xdr:col>5</xdr:col>
          <xdr:colOff>285750</xdr:colOff>
          <xdr:row>48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0" Type="http://schemas.openxmlformats.org/officeDocument/2006/relationships/ctrlProp" Target="../ctrlProps/ctrlProp17.xml"/><Relationship Id="rId4" Type="http://schemas.openxmlformats.org/officeDocument/2006/relationships/ctrlProp" Target="../ctrlProps/ctrlProp11.xml"/><Relationship Id="rId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1"/>
  <sheetViews>
    <sheetView tabSelected="1" view="pageBreakPreview" zoomScaleNormal="100" zoomScaleSheetLayoutView="100" workbookViewId="0">
      <selection activeCell="H52" sqref="H52"/>
    </sheetView>
  </sheetViews>
  <sheetFormatPr defaultRowHeight="13.5" x14ac:dyDescent="0.15"/>
  <cols>
    <col min="1" max="1" width="11.625" style="2" customWidth="1"/>
    <col min="2" max="2" width="38.625" style="2" customWidth="1"/>
    <col min="3" max="3" width="17.625" style="2" customWidth="1"/>
    <col min="4" max="4" width="31.625" style="19" customWidth="1"/>
    <col min="5" max="6" width="7.625" style="2" customWidth="1"/>
    <col min="7" max="7" width="3.75" style="2" customWidth="1"/>
    <col min="8" max="9" width="7.625" style="19" customWidth="1"/>
    <col min="10" max="10" width="25.875" style="2" customWidth="1"/>
    <col min="11" max="11" width="9" style="2"/>
    <col min="12" max="12" width="10.25" style="2" hidden="1" customWidth="1"/>
    <col min="13" max="13" width="21.25" style="2" hidden="1" customWidth="1"/>
    <col min="14" max="16384" width="9" style="2"/>
  </cols>
  <sheetData>
    <row r="1" spans="1:13" ht="30" customHeight="1" x14ac:dyDescent="0.15">
      <c r="A1" s="252" t="s">
        <v>71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3" ht="24" customHeight="1" x14ac:dyDescent="0.15">
      <c r="A2" s="86"/>
      <c r="B2" s="86"/>
      <c r="C2" s="86"/>
      <c r="D2" s="86"/>
      <c r="E2" s="86"/>
      <c r="F2" s="86"/>
      <c r="G2" s="86"/>
      <c r="H2" s="86"/>
      <c r="I2" s="86"/>
      <c r="J2" s="86"/>
    </row>
    <row r="3" spans="1:13" ht="24" customHeight="1" x14ac:dyDescent="0.15">
      <c r="A3" s="80"/>
      <c r="B3" s="81" t="s">
        <v>42</v>
      </c>
      <c r="C3" s="18"/>
      <c r="D3" s="18"/>
      <c r="E3" s="18"/>
      <c r="F3" s="18"/>
      <c r="G3" s="18"/>
      <c r="H3" s="18"/>
      <c r="I3" s="18"/>
      <c r="J3" s="18"/>
    </row>
    <row r="4" spans="1:13" ht="28.5" customHeight="1" x14ac:dyDescent="0.15">
      <c r="A4" s="10"/>
      <c r="B4" s="10"/>
      <c r="C4" s="10"/>
      <c r="H4" s="20" t="s">
        <v>28</v>
      </c>
      <c r="I4" s="258"/>
      <c r="J4" s="258"/>
    </row>
    <row r="5" spans="1:13" ht="6.75" customHeight="1" thickBot="1" x14ac:dyDescent="0.2"/>
    <row r="6" spans="1:13" ht="42.75" customHeight="1" x14ac:dyDescent="0.15">
      <c r="A6" s="21" t="s">
        <v>25</v>
      </c>
      <c r="B6" s="318"/>
      <c r="C6" s="318"/>
      <c r="D6" s="318"/>
      <c r="E6" s="319"/>
      <c r="F6" s="265" t="s">
        <v>32</v>
      </c>
      <c r="G6" s="266"/>
      <c r="H6" s="269"/>
      <c r="I6" s="269"/>
      <c r="J6" s="270"/>
    </row>
    <row r="7" spans="1:13" ht="42.75" customHeight="1" x14ac:dyDescent="0.15">
      <c r="A7" s="259" t="s">
        <v>29</v>
      </c>
      <c r="B7" s="261" t="s">
        <v>49</v>
      </c>
      <c r="C7" s="263" t="s">
        <v>30</v>
      </c>
      <c r="D7" s="326"/>
      <c r="E7" s="327"/>
      <c r="F7" s="267"/>
      <c r="G7" s="268"/>
      <c r="H7" s="271"/>
      <c r="I7" s="271"/>
      <c r="J7" s="272"/>
    </row>
    <row r="8" spans="1:13" ht="21.75" customHeight="1" x14ac:dyDescent="0.15">
      <c r="A8" s="260"/>
      <c r="B8" s="262"/>
      <c r="C8" s="264"/>
      <c r="D8" s="328"/>
      <c r="E8" s="329"/>
      <c r="F8" s="234" t="s">
        <v>26</v>
      </c>
      <c r="G8" s="235"/>
      <c r="H8" s="228"/>
      <c r="I8" s="228"/>
      <c r="J8" s="229"/>
    </row>
    <row r="9" spans="1:13" ht="21.75" customHeight="1" x14ac:dyDescent="0.15">
      <c r="A9" s="256" t="s">
        <v>33</v>
      </c>
      <c r="B9" s="236"/>
      <c r="C9" s="236"/>
      <c r="D9" s="236"/>
      <c r="E9" s="237"/>
      <c r="F9" s="234" t="s">
        <v>24</v>
      </c>
      <c r="G9" s="235"/>
      <c r="H9" s="280"/>
      <c r="I9" s="280"/>
      <c r="J9" s="281"/>
    </row>
    <row r="10" spans="1:13" ht="21.75" customHeight="1" thickBot="1" x14ac:dyDescent="0.2">
      <c r="A10" s="257"/>
      <c r="B10" s="238"/>
      <c r="C10" s="238"/>
      <c r="D10" s="238"/>
      <c r="E10" s="239"/>
      <c r="F10" s="282" t="s">
        <v>27</v>
      </c>
      <c r="G10" s="283"/>
      <c r="H10" s="284"/>
      <c r="I10" s="284"/>
      <c r="J10" s="285"/>
    </row>
    <row r="11" spans="1:13" ht="21" customHeight="1" thickBot="1" x14ac:dyDescent="0.2">
      <c r="A11" s="22" t="s">
        <v>1</v>
      </c>
      <c r="B11" s="290" t="s">
        <v>2</v>
      </c>
      <c r="C11" s="291"/>
      <c r="D11" s="291"/>
      <c r="E11" s="292"/>
      <c r="F11" s="293"/>
      <c r="H11" s="16" t="s">
        <v>3</v>
      </c>
      <c r="I11" s="16" t="s">
        <v>11</v>
      </c>
      <c r="J11" s="23" t="s">
        <v>4</v>
      </c>
      <c r="L11" s="24" t="s">
        <v>14</v>
      </c>
      <c r="M11" s="24" t="s">
        <v>15</v>
      </c>
    </row>
    <row r="12" spans="1:13" ht="24.95" customHeight="1" thickTop="1" x14ac:dyDescent="0.15">
      <c r="A12" s="253" t="s">
        <v>0</v>
      </c>
      <c r="B12" s="296" t="s">
        <v>41</v>
      </c>
      <c r="C12" s="297"/>
      <c r="D12" s="25"/>
      <c r="E12" s="165"/>
      <c r="F12" s="166"/>
      <c r="G12" s="26"/>
      <c r="H12" s="11">
        <v>5</v>
      </c>
      <c r="I12" s="12" t="str">
        <f>IF(L12=TRUE,IF(M12=FALSE,H12,IF(M12=TRUE,"Err","")),IF(M12=TRUE,0,""))</f>
        <v/>
      </c>
      <c r="J12" s="273" t="s">
        <v>93</v>
      </c>
      <c r="L12" s="2" t="b">
        <v>0</v>
      </c>
      <c r="M12" s="2" t="b">
        <v>0</v>
      </c>
    </row>
    <row r="13" spans="1:13" ht="24.95" customHeight="1" x14ac:dyDescent="0.15">
      <c r="A13" s="254"/>
      <c r="B13" s="240" t="s">
        <v>91</v>
      </c>
      <c r="C13" s="241"/>
      <c r="D13" s="27"/>
      <c r="E13" s="288"/>
      <c r="F13" s="289"/>
      <c r="G13" s="28" t="s">
        <v>8</v>
      </c>
      <c r="H13" s="13" t="s">
        <v>58</v>
      </c>
      <c r="I13" s="180">
        <f>ROUNDUP(MIN(10,E13*0.5),0)</f>
        <v>0</v>
      </c>
      <c r="J13" s="274"/>
    </row>
    <row r="14" spans="1:13" ht="24.95" customHeight="1" x14ac:dyDescent="0.15">
      <c r="A14" s="254"/>
      <c r="B14" s="240" t="s">
        <v>5</v>
      </c>
      <c r="C14" s="241"/>
      <c r="D14" s="27"/>
      <c r="E14" s="242"/>
      <c r="F14" s="243"/>
      <c r="G14" s="29" t="s">
        <v>9</v>
      </c>
      <c r="H14" s="13" t="s">
        <v>69</v>
      </c>
      <c r="I14" s="181">
        <f>IF(E14&lt;10000,0,IF(E14&lt;20000,5,IF(E14&lt;30000,10,IF(E14&lt;50000,15,IF(E14&lt;100000,20,IF(100000&lt;=E14,25))))))</f>
        <v>0</v>
      </c>
      <c r="J14" s="274"/>
    </row>
    <row r="15" spans="1:13" ht="24.95" customHeight="1" x14ac:dyDescent="0.15">
      <c r="A15" s="254"/>
      <c r="B15" s="276" t="s">
        <v>6</v>
      </c>
      <c r="C15" s="277"/>
      <c r="D15" s="30" t="s">
        <v>43</v>
      </c>
      <c r="E15" s="183"/>
      <c r="F15" s="184"/>
      <c r="G15" s="31"/>
      <c r="H15" s="14">
        <v>5</v>
      </c>
      <c r="I15" s="87" t="str">
        <f>IF(L15=TRUE,IF(M15=FALSE,H15,IF(M15=TRUE,"Err","")),IF(M15=TRUE,0,""))</f>
        <v/>
      </c>
      <c r="J15" s="274" t="s">
        <v>92</v>
      </c>
      <c r="L15" s="2" t="b">
        <v>0</v>
      </c>
      <c r="M15" s="2" t="b">
        <v>0</v>
      </c>
    </row>
    <row r="16" spans="1:13" ht="24.95" customHeight="1" x14ac:dyDescent="0.15">
      <c r="A16" s="254"/>
      <c r="B16" s="278"/>
      <c r="C16" s="279"/>
      <c r="D16" s="32" t="s">
        <v>44</v>
      </c>
      <c r="E16" s="167"/>
      <c r="F16" s="168"/>
      <c r="G16" s="33"/>
      <c r="H16" s="15">
        <v>5</v>
      </c>
      <c r="I16" s="12" t="str">
        <f>IF(L16=TRUE,IF(M16=FALSE,H16,IF(M16=TRUE,"Err","")),IF(M16=TRUE,0,""))</f>
        <v/>
      </c>
      <c r="J16" s="275"/>
      <c r="L16" s="2" t="b">
        <v>0</v>
      </c>
      <c r="M16" s="2" t="b">
        <v>0</v>
      </c>
    </row>
    <row r="17" spans="1:12" ht="24.95" customHeight="1" thickBot="1" x14ac:dyDescent="0.2">
      <c r="A17" s="255"/>
      <c r="B17" s="34"/>
      <c r="C17" s="35"/>
      <c r="D17" s="36"/>
      <c r="E17" s="185"/>
      <c r="F17" s="186"/>
      <c r="G17" s="37"/>
      <c r="H17" s="16" t="s">
        <v>12</v>
      </c>
      <c r="I17" s="17">
        <f>IF(SUM(I12:I16)&lt;$L$17,SUM(I12:I16),$L$17)</f>
        <v>0</v>
      </c>
      <c r="J17" s="38" t="s">
        <v>57</v>
      </c>
      <c r="L17" s="2">
        <v>50</v>
      </c>
    </row>
    <row r="18" spans="1:12" s="92" customFormat="1" ht="20.100000000000001" customHeight="1" thickTop="1" x14ac:dyDescent="0.15">
      <c r="A18" s="286" t="s">
        <v>7</v>
      </c>
      <c r="B18" s="88" t="s">
        <v>75</v>
      </c>
      <c r="C18" s="89"/>
      <c r="D18" s="90" t="s">
        <v>47</v>
      </c>
      <c r="E18" s="294"/>
      <c r="F18" s="295"/>
      <c r="G18" s="179" t="s">
        <v>10</v>
      </c>
      <c r="H18" s="91">
        <v>14</v>
      </c>
      <c r="I18" s="91">
        <f>H18*E18</f>
        <v>0</v>
      </c>
      <c r="J18" s="244" t="s">
        <v>73</v>
      </c>
    </row>
    <row r="19" spans="1:12" s="92" customFormat="1" ht="20.100000000000001" customHeight="1" x14ac:dyDescent="0.15">
      <c r="A19" s="287"/>
      <c r="B19" s="93"/>
      <c r="C19" s="89"/>
      <c r="D19" s="90" t="s">
        <v>59</v>
      </c>
      <c r="E19" s="246"/>
      <c r="F19" s="247"/>
      <c r="G19" s="94" t="s">
        <v>10</v>
      </c>
      <c r="H19" s="91">
        <v>14</v>
      </c>
      <c r="I19" s="91">
        <f t="shared" ref="I19:I59" si="0">H19*E19</f>
        <v>0</v>
      </c>
      <c r="J19" s="245"/>
    </row>
    <row r="20" spans="1:12" s="92" customFormat="1" ht="20.100000000000001" customHeight="1" x14ac:dyDescent="0.15">
      <c r="A20" s="287"/>
      <c r="B20" s="93"/>
      <c r="C20" s="89"/>
      <c r="D20" s="90" t="s">
        <v>77</v>
      </c>
      <c r="E20" s="246"/>
      <c r="F20" s="247"/>
      <c r="G20" s="94" t="s">
        <v>10</v>
      </c>
      <c r="H20" s="91">
        <v>12</v>
      </c>
      <c r="I20" s="91">
        <f t="shared" si="0"/>
        <v>0</v>
      </c>
      <c r="J20" s="245"/>
    </row>
    <row r="21" spans="1:12" s="92" customFormat="1" ht="20.100000000000001" customHeight="1" x14ac:dyDescent="0.15">
      <c r="A21" s="287"/>
      <c r="B21" s="93"/>
      <c r="C21" s="89"/>
      <c r="D21" s="90" t="s">
        <v>78</v>
      </c>
      <c r="E21" s="246"/>
      <c r="F21" s="247"/>
      <c r="G21" s="94" t="s">
        <v>10</v>
      </c>
      <c r="H21" s="91">
        <v>8</v>
      </c>
      <c r="I21" s="91">
        <f t="shared" si="0"/>
        <v>0</v>
      </c>
      <c r="J21" s="245"/>
    </row>
    <row r="22" spans="1:12" s="92" customFormat="1" ht="20.100000000000001" customHeight="1" x14ac:dyDescent="0.15">
      <c r="A22" s="287"/>
      <c r="B22" s="93"/>
      <c r="C22" s="89"/>
      <c r="D22" s="90" t="s">
        <v>74</v>
      </c>
      <c r="E22" s="246"/>
      <c r="F22" s="247"/>
      <c r="G22" s="94" t="s">
        <v>10</v>
      </c>
      <c r="H22" s="95">
        <v>3</v>
      </c>
      <c r="I22" s="91">
        <f t="shared" si="0"/>
        <v>0</v>
      </c>
      <c r="J22" s="245"/>
    </row>
    <row r="23" spans="1:12" s="92" customFormat="1" ht="20.100000000000001" customHeight="1" x14ac:dyDescent="0.15">
      <c r="A23" s="287"/>
      <c r="B23" s="96"/>
      <c r="C23" s="97"/>
      <c r="D23" s="98" t="s">
        <v>60</v>
      </c>
      <c r="E23" s="232"/>
      <c r="F23" s="233"/>
      <c r="G23" s="151" t="s">
        <v>10</v>
      </c>
      <c r="H23" s="99">
        <v>8</v>
      </c>
      <c r="I23" s="99">
        <f t="shared" si="0"/>
        <v>0</v>
      </c>
      <c r="J23" s="245"/>
    </row>
    <row r="24" spans="1:12" s="92" customFormat="1" ht="20.100000000000001" customHeight="1" x14ac:dyDescent="0.15">
      <c r="A24" s="287"/>
      <c r="B24" s="149" t="s">
        <v>76</v>
      </c>
      <c r="C24" s="320" t="s">
        <v>84</v>
      </c>
      <c r="D24" s="176" t="s">
        <v>79</v>
      </c>
      <c r="E24" s="230"/>
      <c r="F24" s="231"/>
      <c r="G24" s="178" t="s">
        <v>10</v>
      </c>
      <c r="H24" s="122">
        <v>8</v>
      </c>
      <c r="I24" s="122">
        <f t="shared" si="0"/>
        <v>0</v>
      </c>
      <c r="J24" s="245"/>
    </row>
    <row r="25" spans="1:12" s="92" customFormat="1" ht="20.100000000000001" customHeight="1" x14ac:dyDescent="0.15">
      <c r="A25" s="287"/>
      <c r="B25" s="93"/>
      <c r="C25" s="321"/>
      <c r="D25" s="177" t="s">
        <v>80</v>
      </c>
      <c r="E25" s="246"/>
      <c r="F25" s="247"/>
      <c r="G25" s="94" t="s">
        <v>10</v>
      </c>
      <c r="H25" s="95">
        <v>6</v>
      </c>
      <c r="I25" s="95">
        <f t="shared" si="0"/>
        <v>0</v>
      </c>
      <c r="J25" s="245"/>
    </row>
    <row r="26" spans="1:12" s="92" customFormat="1" ht="20.100000000000001" customHeight="1" x14ac:dyDescent="0.15">
      <c r="A26" s="287"/>
      <c r="B26" s="93"/>
      <c r="C26" s="321"/>
      <c r="D26" s="177" t="s">
        <v>81</v>
      </c>
      <c r="E26" s="246"/>
      <c r="F26" s="247"/>
      <c r="G26" s="94" t="s">
        <v>10</v>
      </c>
      <c r="H26" s="95">
        <v>5</v>
      </c>
      <c r="I26" s="95">
        <f t="shared" si="0"/>
        <v>0</v>
      </c>
      <c r="J26" s="245"/>
    </row>
    <row r="27" spans="1:12" s="92" customFormat="1" ht="20.100000000000001" customHeight="1" x14ac:dyDescent="0.15">
      <c r="A27" s="287"/>
      <c r="B27" s="93"/>
      <c r="C27" s="321"/>
      <c r="D27" s="177" t="s">
        <v>82</v>
      </c>
      <c r="E27" s="246"/>
      <c r="F27" s="247"/>
      <c r="G27" s="94" t="s">
        <v>10</v>
      </c>
      <c r="H27" s="95">
        <v>3</v>
      </c>
      <c r="I27" s="95">
        <f t="shared" si="0"/>
        <v>0</v>
      </c>
      <c r="J27" s="245"/>
    </row>
    <row r="28" spans="1:12" s="92" customFormat="1" ht="20.100000000000001" customHeight="1" x14ac:dyDescent="0.15">
      <c r="A28" s="287"/>
      <c r="B28" s="93"/>
      <c r="C28" s="322"/>
      <c r="D28" s="105" t="s">
        <v>83</v>
      </c>
      <c r="E28" s="232"/>
      <c r="F28" s="233"/>
      <c r="G28" s="151" t="s">
        <v>10</v>
      </c>
      <c r="H28" s="99">
        <v>3</v>
      </c>
      <c r="I28" s="99">
        <f t="shared" si="0"/>
        <v>0</v>
      </c>
      <c r="J28" s="245"/>
    </row>
    <row r="29" spans="1:12" s="92" customFormat="1" ht="20.100000000000001" customHeight="1" x14ac:dyDescent="0.15">
      <c r="A29" s="287"/>
      <c r="B29" s="93"/>
      <c r="C29" s="323" t="s">
        <v>85</v>
      </c>
      <c r="D29" s="176" t="s">
        <v>115</v>
      </c>
      <c r="E29" s="230"/>
      <c r="F29" s="231"/>
      <c r="G29" s="178" t="s">
        <v>10</v>
      </c>
      <c r="H29" s="122">
        <v>8</v>
      </c>
      <c r="I29" s="122">
        <f t="shared" si="0"/>
        <v>0</v>
      </c>
      <c r="J29" s="245"/>
    </row>
    <row r="30" spans="1:12" s="92" customFormat="1" ht="20.100000000000001" customHeight="1" x14ac:dyDescent="0.15">
      <c r="A30" s="287"/>
      <c r="B30" s="93"/>
      <c r="C30" s="324"/>
      <c r="D30" s="177" t="s">
        <v>116</v>
      </c>
      <c r="E30" s="246"/>
      <c r="F30" s="247"/>
      <c r="G30" s="94" t="s">
        <v>10</v>
      </c>
      <c r="H30" s="95">
        <v>6</v>
      </c>
      <c r="I30" s="95">
        <f t="shared" si="0"/>
        <v>0</v>
      </c>
      <c r="J30" s="245"/>
    </row>
    <row r="31" spans="1:12" s="92" customFormat="1" ht="20.100000000000001" customHeight="1" x14ac:dyDescent="0.15">
      <c r="A31" s="287"/>
      <c r="B31" s="93"/>
      <c r="C31" s="325"/>
      <c r="D31" s="105" t="s">
        <v>87</v>
      </c>
      <c r="E31" s="232"/>
      <c r="F31" s="233"/>
      <c r="G31" s="151" t="s">
        <v>10</v>
      </c>
      <c r="H31" s="99">
        <v>5</v>
      </c>
      <c r="I31" s="99">
        <f t="shared" si="0"/>
        <v>0</v>
      </c>
      <c r="J31" s="245"/>
    </row>
    <row r="32" spans="1:12" s="92" customFormat="1" ht="20.100000000000001" customHeight="1" x14ac:dyDescent="0.15">
      <c r="A32" s="287"/>
      <c r="B32" s="93"/>
      <c r="C32" s="320" t="s">
        <v>89</v>
      </c>
      <c r="D32" s="176" t="s">
        <v>117</v>
      </c>
      <c r="E32" s="230"/>
      <c r="F32" s="231"/>
      <c r="G32" s="178" t="s">
        <v>10</v>
      </c>
      <c r="H32" s="122">
        <v>8</v>
      </c>
      <c r="I32" s="122">
        <f t="shared" si="0"/>
        <v>0</v>
      </c>
      <c r="J32" s="245"/>
    </row>
    <row r="33" spans="1:10" s="92" customFormat="1" ht="20.100000000000001" customHeight="1" x14ac:dyDescent="0.15">
      <c r="A33" s="287"/>
      <c r="B33" s="93"/>
      <c r="C33" s="321"/>
      <c r="D33" s="177" t="s">
        <v>118</v>
      </c>
      <c r="E33" s="246"/>
      <c r="F33" s="247"/>
      <c r="G33" s="94" t="s">
        <v>10</v>
      </c>
      <c r="H33" s="95">
        <v>6</v>
      </c>
      <c r="I33" s="95">
        <f t="shared" si="0"/>
        <v>0</v>
      </c>
      <c r="J33" s="245"/>
    </row>
    <row r="34" spans="1:10" s="92" customFormat="1" ht="20.100000000000001" customHeight="1" x14ac:dyDescent="0.15">
      <c r="A34" s="287"/>
      <c r="B34" s="93"/>
      <c r="C34" s="322"/>
      <c r="D34" s="105" t="s">
        <v>86</v>
      </c>
      <c r="E34" s="232"/>
      <c r="F34" s="233"/>
      <c r="G34" s="151" t="s">
        <v>10</v>
      </c>
      <c r="H34" s="99">
        <v>5</v>
      </c>
      <c r="I34" s="99">
        <f t="shared" si="0"/>
        <v>0</v>
      </c>
      <c r="J34" s="245"/>
    </row>
    <row r="35" spans="1:10" s="92" customFormat="1" ht="20.100000000000001" customHeight="1" x14ac:dyDescent="0.15">
      <c r="A35" s="287"/>
      <c r="B35" s="93"/>
      <c r="C35" s="320" t="s">
        <v>90</v>
      </c>
      <c r="D35" s="176" t="s">
        <v>119</v>
      </c>
      <c r="E35" s="230"/>
      <c r="F35" s="231"/>
      <c r="G35" s="178" t="s">
        <v>10</v>
      </c>
      <c r="H35" s="122">
        <v>8</v>
      </c>
      <c r="I35" s="122">
        <f t="shared" si="0"/>
        <v>0</v>
      </c>
      <c r="J35" s="245"/>
    </row>
    <row r="36" spans="1:10" s="92" customFormat="1" ht="20.100000000000001" customHeight="1" x14ac:dyDescent="0.15">
      <c r="A36" s="287"/>
      <c r="B36" s="93"/>
      <c r="C36" s="321"/>
      <c r="D36" s="177" t="s">
        <v>120</v>
      </c>
      <c r="E36" s="246"/>
      <c r="F36" s="247"/>
      <c r="G36" s="94" t="s">
        <v>10</v>
      </c>
      <c r="H36" s="95">
        <v>6</v>
      </c>
      <c r="I36" s="95">
        <f t="shared" si="0"/>
        <v>0</v>
      </c>
      <c r="J36" s="245"/>
    </row>
    <row r="37" spans="1:10" s="92" customFormat="1" ht="20.100000000000001" customHeight="1" x14ac:dyDescent="0.15">
      <c r="A37" s="287"/>
      <c r="B37" s="96"/>
      <c r="C37" s="322"/>
      <c r="D37" s="105" t="s">
        <v>88</v>
      </c>
      <c r="E37" s="232"/>
      <c r="F37" s="233"/>
      <c r="G37" s="151" t="s">
        <v>10</v>
      </c>
      <c r="H37" s="99">
        <v>5</v>
      </c>
      <c r="I37" s="99">
        <f t="shared" si="0"/>
        <v>0</v>
      </c>
      <c r="J37" s="245"/>
    </row>
    <row r="38" spans="1:10" s="92" customFormat="1" ht="20.100000000000001" customHeight="1" x14ac:dyDescent="0.15">
      <c r="A38" s="287"/>
      <c r="B38" s="170" t="s">
        <v>94</v>
      </c>
      <c r="C38" s="171"/>
      <c r="D38" s="111" t="s">
        <v>95</v>
      </c>
      <c r="E38" s="250"/>
      <c r="F38" s="251"/>
      <c r="G38" s="172" t="s">
        <v>10</v>
      </c>
      <c r="H38" s="108">
        <v>3</v>
      </c>
      <c r="I38" s="108">
        <f t="shared" si="0"/>
        <v>0</v>
      </c>
      <c r="J38" s="245"/>
    </row>
    <row r="39" spans="1:10" s="92" customFormat="1" ht="20.100000000000001" customHeight="1" x14ac:dyDescent="0.15">
      <c r="A39" s="287"/>
      <c r="B39" s="149" t="s">
        <v>96</v>
      </c>
      <c r="C39" s="150"/>
      <c r="D39" s="176" t="s">
        <v>97</v>
      </c>
      <c r="E39" s="230"/>
      <c r="F39" s="231"/>
      <c r="G39" s="178" t="s">
        <v>10</v>
      </c>
      <c r="H39" s="122">
        <v>8</v>
      </c>
      <c r="I39" s="122">
        <f t="shared" si="0"/>
        <v>0</v>
      </c>
      <c r="J39" s="245"/>
    </row>
    <row r="40" spans="1:10" s="92" customFormat="1" ht="20.100000000000001" customHeight="1" x14ac:dyDescent="0.15">
      <c r="A40" s="287"/>
      <c r="B40" s="93"/>
      <c r="C40" s="89"/>
      <c r="D40" s="177" t="s">
        <v>98</v>
      </c>
      <c r="E40" s="246"/>
      <c r="F40" s="247"/>
      <c r="G40" s="94" t="s">
        <v>10</v>
      </c>
      <c r="H40" s="95">
        <v>5</v>
      </c>
      <c r="I40" s="95">
        <f t="shared" si="0"/>
        <v>0</v>
      </c>
      <c r="J40" s="245"/>
    </row>
    <row r="41" spans="1:10" s="92" customFormat="1" ht="20.100000000000001" customHeight="1" x14ac:dyDescent="0.15">
      <c r="A41" s="287"/>
      <c r="B41" s="96"/>
      <c r="C41" s="97"/>
      <c r="D41" s="105" t="s">
        <v>99</v>
      </c>
      <c r="E41" s="232"/>
      <c r="F41" s="233"/>
      <c r="G41" s="151" t="s">
        <v>10</v>
      </c>
      <c r="H41" s="99">
        <v>3</v>
      </c>
      <c r="I41" s="99">
        <f t="shared" si="0"/>
        <v>0</v>
      </c>
      <c r="J41" s="245"/>
    </row>
    <row r="42" spans="1:10" s="92" customFormat="1" ht="20.100000000000001" customHeight="1" x14ac:dyDescent="0.15">
      <c r="A42" s="287"/>
      <c r="B42" s="114" t="s">
        <v>102</v>
      </c>
      <c r="C42" s="115"/>
      <c r="D42" s="116" t="s">
        <v>100</v>
      </c>
      <c r="E42" s="230"/>
      <c r="F42" s="231"/>
      <c r="G42" s="117" t="s">
        <v>10</v>
      </c>
      <c r="H42" s="118">
        <v>5</v>
      </c>
      <c r="I42" s="91">
        <f t="shared" si="0"/>
        <v>0</v>
      </c>
      <c r="J42" s="245"/>
    </row>
    <row r="43" spans="1:10" s="92" customFormat="1" ht="20.100000000000001" customHeight="1" x14ac:dyDescent="0.15">
      <c r="A43" s="287"/>
      <c r="B43" s="103"/>
      <c r="C43" s="104"/>
      <c r="D43" s="105" t="s">
        <v>101</v>
      </c>
      <c r="E43" s="232"/>
      <c r="F43" s="233"/>
      <c r="G43" s="106" t="s">
        <v>10</v>
      </c>
      <c r="H43" s="107">
        <v>3</v>
      </c>
      <c r="I43" s="99">
        <f t="shared" si="0"/>
        <v>0</v>
      </c>
      <c r="J43" s="245"/>
    </row>
    <row r="44" spans="1:10" s="92" customFormat="1" ht="20.100000000000001" customHeight="1" x14ac:dyDescent="0.15">
      <c r="A44" s="287"/>
      <c r="B44" s="109" t="s">
        <v>108</v>
      </c>
      <c r="C44" s="110"/>
      <c r="D44" s="111" t="s">
        <v>18</v>
      </c>
      <c r="E44" s="250"/>
      <c r="F44" s="251"/>
      <c r="G44" s="112" t="s">
        <v>10</v>
      </c>
      <c r="H44" s="113">
        <v>5</v>
      </c>
      <c r="I44" s="108">
        <f t="shared" si="0"/>
        <v>0</v>
      </c>
      <c r="J44" s="245"/>
    </row>
    <row r="45" spans="1:10" s="92" customFormat="1" ht="20.100000000000001" customHeight="1" x14ac:dyDescent="0.15">
      <c r="A45" s="287"/>
      <c r="B45" s="100" t="s">
        <v>103</v>
      </c>
      <c r="C45" s="101"/>
      <c r="D45" s="147" t="s">
        <v>63</v>
      </c>
      <c r="E45" s="230"/>
      <c r="F45" s="231"/>
      <c r="G45" s="152" t="s">
        <v>10</v>
      </c>
      <c r="H45" s="102">
        <v>20</v>
      </c>
      <c r="I45" s="122">
        <f t="shared" si="0"/>
        <v>0</v>
      </c>
      <c r="J45" s="245"/>
    </row>
    <row r="46" spans="1:10" s="92" customFormat="1" ht="20.100000000000001" customHeight="1" x14ac:dyDescent="0.15">
      <c r="A46" s="287"/>
      <c r="B46" s="100"/>
      <c r="C46" s="173"/>
      <c r="D46" s="119" t="s">
        <v>64</v>
      </c>
      <c r="E46" s="248"/>
      <c r="F46" s="249"/>
      <c r="G46" s="156" t="s">
        <v>10</v>
      </c>
      <c r="H46" s="121">
        <v>15</v>
      </c>
      <c r="I46" s="148">
        <f t="shared" si="0"/>
        <v>0</v>
      </c>
      <c r="J46" s="245"/>
    </row>
    <row r="47" spans="1:10" s="92" customFormat="1" ht="20.100000000000001" customHeight="1" x14ac:dyDescent="0.15">
      <c r="A47" s="287"/>
      <c r="B47" s="100"/>
      <c r="C47" s="101"/>
      <c r="D47" s="147" t="s">
        <v>156</v>
      </c>
      <c r="E47" s="217"/>
      <c r="F47" s="218"/>
      <c r="G47" s="152" t="s">
        <v>10</v>
      </c>
      <c r="H47" s="102">
        <v>10</v>
      </c>
      <c r="I47" s="148">
        <f t="shared" si="0"/>
        <v>0</v>
      </c>
      <c r="J47" s="245"/>
    </row>
    <row r="48" spans="1:10" s="92" customFormat="1" ht="20.100000000000001" customHeight="1" x14ac:dyDescent="0.15">
      <c r="A48" s="287"/>
      <c r="B48" s="114" t="s">
        <v>104</v>
      </c>
      <c r="C48" s="115"/>
      <c r="D48" s="176" t="s">
        <v>105</v>
      </c>
      <c r="E48" s="230"/>
      <c r="F48" s="231"/>
      <c r="G48" s="117" t="s">
        <v>10</v>
      </c>
      <c r="H48" s="174">
        <v>5</v>
      </c>
      <c r="I48" s="122">
        <f t="shared" si="0"/>
        <v>0</v>
      </c>
      <c r="J48" s="245"/>
    </row>
    <row r="49" spans="1:13" s="92" customFormat="1" ht="20.100000000000001" customHeight="1" x14ac:dyDescent="0.15">
      <c r="A49" s="287"/>
      <c r="B49" s="100"/>
      <c r="C49" s="101"/>
      <c r="D49" s="177" t="s">
        <v>106</v>
      </c>
      <c r="E49" s="246"/>
      <c r="F49" s="247"/>
      <c r="G49" s="120" t="s">
        <v>10</v>
      </c>
      <c r="H49" s="175">
        <v>3</v>
      </c>
      <c r="I49" s="95">
        <f t="shared" si="0"/>
        <v>0</v>
      </c>
      <c r="J49" s="245"/>
    </row>
    <row r="50" spans="1:13" s="92" customFormat="1" ht="20.100000000000001" customHeight="1" x14ac:dyDescent="0.15">
      <c r="A50" s="287"/>
      <c r="B50" s="103"/>
      <c r="C50" s="104"/>
      <c r="D50" s="105" t="s">
        <v>107</v>
      </c>
      <c r="E50" s="232"/>
      <c r="F50" s="233"/>
      <c r="G50" s="106" t="s">
        <v>10</v>
      </c>
      <c r="H50" s="107">
        <v>2</v>
      </c>
      <c r="I50" s="99">
        <f t="shared" si="0"/>
        <v>0</v>
      </c>
      <c r="J50" s="245"/>
    </row>
    <row r="51" spans="1:13" s="92" customFormat="1" ht="20.100000000000001" customHeight="1" x14ac:dyDescent="0.15">
      <c r="A51" s="287"/>
      <c r="B51" s="103" t="s">
        <v>159</v>
      </c>
      <c r="C51" s="104"/>
      <c r="D51" s="98" t="s">
        <v>158</v>
      </c>
      <c r="E51" s="381"/>
      <c r="F51" s="382"/>
      <c r="G51" s="383" t="s">
        <v>10</v>
      </c>
      <c r="H51" s="384">
        <v>8</v>
      </c>
      <c r="I51" s="385">
        <f t="shared" ref="I51" si="1">H51*E51</f>
        <v>0</v>
      </c>
      <c r="J51" s="245"/>
    </row>
    <row r="52" spans="1:13" s="92" customFormat="1" ht="20.100000000000001" customHeight="1" x14ac:dyDescent="0.15">
      <c r="A52" s="287"/>
      <c r="B52" s="109" t="s">
        <v>65</v>
      </c>
      <c r="C52" s="110"/>
      <c r="D52" s="111" t="s">
        <v>37</v>
      </c>
      <c r="E52" s="250"/>
      <c r="F52" s="251"/>
      <c r="G52" s="112" t="s">
        <v>10</v>
      </c>
      <c r="H52" s="113">
        <v>7</v>
      </c>
      <c r="I52" s="108">
        <f t="shared" si="0"/>
        <v>0</v>
      </c>
      <c r="J52" s="245"/>
    </row>
    <row r="53" spans="1:13" s="92" customFormat="1" ht="20.100000000000001" customHeight="1" x14ac:dyDescent="0.15">
      <c r="A53" s="287"/>
      <c r="B53" s="100" t="s">
        <v>109</v>
      </c>
      <c r="C53" s="101"/>
      <c r="D53" s="176" t="s">
        <v>62</v>
      </c>
      <c r="E53" s="230"/>
      <c r="F53" s="231"/>
      <c r="G53" s="117" t="s">
        <v>10</v>
      </c>
      <c r="H53" s="174">
        <v>7</v>
      </c>
      <c r="I53" s="122">
        <f t="shared" si="0"/>
        <v>0</v>
      </c>
      <c r="J53" s="245"/>
    </row>
    <row r="54" spans="1:13" s="92" customFormat="1" ht="20.100000000000001" customHeight="1" x14ac:dyDescent="0.15">
      <c r="A54" s="287"/>
      <c r="B54" s="100"/>
      <c r="C54" s="101"/>
      <c r="D54" s="177" t="s">
        <v>61</v>
      </c>
      <c r="E54" s="246"/>
      <c r="F54" s="247"/>
      <c r="G54" s="120" t="s">
        <v>10</v>
      </c>
      <c r="H54" s="175">
        <v>5</v>
      </c>
      <c r="I54" s="95">
        <f t="shared" si="0"/>
        <v>0</v>
      </c>
      <c r="J54" s="245"/>
    </row>
    <row r="55" spans="1:13" s="92" customFormat="1" ht="20.100000000000001" customHeight="1" x14ac:dyDescent="0.15">
      <c r="A55" s="287"/>
      <c r="B55" s="100"/>
      <c r="C55" s="101"/>
      <c r="D55" s="177" t="s">
        <v>110</v>
      </c>
      <c r="E55" s="246"/>
      <c r="F55" s="247"/>
      <c r="G55" s="120" t="s">
        <v>10</v>
      </c>
      <c r="H55" s="175">
        <v>3</v>
      </c>
      <c r="I55" s="95">
        <f t="shared" si="0"/>
        <v>0</v>
      </c>
      <c r="J55" s="245"/>
    </row>
    <row r="56" spans="1:13" s="92" customFormat="1" ht="20.100000000000001" customHeight="1" x14ac:dyDescent="0.15">
      <c r="A56" s="287"/>
      <c r="B56" s="100"/>
      <c r="C56" s="101"/>
      <c r="D56" s="177" t="s">
        <v>111</v>
      </c>
      <c r="E56" s="246"/>
      <c r="F56" s="247"/>
      <c r="G56" s="120" t="s">
        <v>10</v>
      </c>
      <c r="H56" s="175">
        <v>3</v>
      </c>
      <c r="I56" s="95">
        <f t="shared" si="0"/>
        <v>0</v>
      </c>
      <c r="J56" s="245"/>
    </row>
    <row r="57" spans="1:13" s="92" customFormat="1" ht="20.100000000000001" customHeight="1" x14ac:dyDescent="0.15">
      <c r="A57" s="287"/>
      <c r="B57" s="100"/>
      <c r="C57" s="101"/>
      <c r="D57" s="177" t="s">
        <v>112</v>
      </c>
      <c r="E57" s="246"/>
      <c r="F57" s="247"/>
      <c r="G57" s="120" t="s">
        <v>10</v>
      </c>
      <c r="H57" s="175">
        <v>3</v>
      </c>
      <c r="I57" s="95">
        <f t="shared" si="0"/>
        <v>0</v>
      </c>
      <c r="J57" s="245"/>
    </row>
    <row r="58" spans="1:13" s="92" customFormat="1" ht="20.100000000000001" customHeight="1" x14ac:dyDescent="0.15">
      <c r="A58" s="287"/>
      <c r="B58" s="100"/>
      <c r="C58" s="101"/>
      <c r="D58" s="177" t="s">
        <v>113</v>
      </c>
      <c r="E58" s="246"/>
      <c r="F58" s="247"/>
      <c r="G58" s="120" t="s">
        <v>10</v>
      </c>
      <c r="H58" s="175">
        <v>3</v>
      </c>
      <c r="I58" s="95">
        <f t="shared" si="0"/>
        <v>0</v>
      </c>
      <c r="J58" s="245"/>
    </row>
    <row r="59" spans="1:13" s="92" customFormat="1" ht="20.100000000000001" customHeight="1" x14ac:dyDescent="0.15">
      <c r="A59" s="287"/>
      <c r="B59" s="100"/>
      <c r="C59" s="101"/>
      <c r="D59" s="105" t="s">
        <v>114</v>
      </c>
      <c r="E59" s="232"/>
      <c r="F59" s="233"/>
      <c r="G59" s="106" t="s">
        <v>10</v>
      </c>
      <c r="H59" s="107">
        <v>8</v>
      </c>
      <c r="I59" s="99">
        <f t="shared" si="0"/>
        <v>0</v>
      </c>
      <c r="J59" s="245"/>
      <c r="L59" s="92" t="b">
        <v>1</v>
      </c>
      <c r="M59" s="92" t="b">
        <v>1</v>
      </c>
    </row>
    <row r="60" spans="1:13" s="92" customFormat="1" ht="20.100000000000001" customHeight="1" thickBot="1" x14ac:dyDescent="0.2">
      <c r="A60" s="287"/>
      <c r="B60" s="140"/>
      <c r="C60" s="141"/>
      <c r="D60" s="123"/>
      <c r="E60" s="187"/>
      <c r="F60" s="187"/>
      <c r="G60" s="153"/>
      <c r="H60" s="154" t="s">
        <v>48</v>
      </c>
      <c r="I60" s="155">
        <f>IF(SUM(I18:I59)&lt;=$L$60,SUM(I18:I59),$L$60)</f>
        <v>0</v>
      </c>
      <c r="J60" s="124" t="s">
        <v>121</v>
      </c>
      <c r="L60" s="92">
        <v>170</v>
      </c>
    </row>
    <row r="61" spans="1:13" ht="24.95" customHeight="1" thickTop="1" x14ac:dyDescent="0.15">
      <c r="A61" s="309" t="s">
        <v>123</v>
      </c>
      <c r="B61" s="65" t="s">
        <v>56</v>
      </c>
      <c r="C61" s="303"/>
      <c r="D61" s="304"/>
      <c r="E61" s="307"/>
      <c r="F61" s="308"/>
      <c r="G61" s="138" t="s">
        <v>31</v>
      </c>
      <c r="H61" s="66">
        <v>0.5</v>
      </c>
      <c r="I61" s="158">
        <f>ROUNDUP(MIN(10,E61*0.5),0)</f>
        <v>0</v>
      </c>
      <c r="J61" s="169"/>
    </row>
    <row r="62" spans="1:13" ht="24.95" customHeight="1" x14ac:dyDescent="0.15">
      <c r="A62" s="310"/>
      <c r="B62" s="315" t="s">
        <v>68</v>
      </c>
      <c r="C62" s="316"/>
      <c r="D62" s="125" t="s">
        <v>128</v>
      </c>
      <c r="E62" s="288"/>
      <c r="F62" s="289"/>
      <c r="G62" s="28" t="s">
        <v>17</v>
      </c>
      <c r="H62" s="51">
        <v>2</v>
      </c>
      <c r="I62" s="51">
        <f>+H62*E62</f>
        <v>0</v>
      </c>
      <c r="J62" s="312" t="s">
        <v>126</v>
      </c>
    </row>
    <row r="63" spans="1:13" ht="24.95" customHeight="1" x14ac:dyDescent="0.15">
      <c r="A63" s="310"/>
      <c r="B63" s="68" t="s">
        <v>67</v>
      </c>
      <c r="C63" s="69"/>
      <c r="D63" s="67"/>
      <c r="E63" s="288"/>
      <c r="F63" s="289"/>
      <c r="G63" s="28" t="s">
        <v>10</v>
      </c>
      <c r="H63" s="51">
        <v>3</v>
      </c>
      <c r="I63" s="51">
        <f>+H63*E63</f>
        <v>0</v>
      </c>
      <c r="J63" s="313"/>
    </row>
    <row r="64" spans="1:13" ht="24.95" customHeight="1" x14ac:dyDescent="0.15">
      <c r="A64" s="310"/>
      <c r="B64" s="68" t="s">
        <v>22</v>
      </c>
      <c r="C64" s="305" t="s">
        <v>129</v>
      </c>
      <c r="D64" s="306"/>
      <c r="E64" s="288"/>
      <c r="F64" s="289"/>
      <c r="G64" s="28" t="s">
        <v>10</v>
      </c>
      <c r="H64" s="51">
        <v>5</v>
      </c>
      <c r="I64" s="51">
        <f>+H64*E64</f>
        <v>0</v>
      </c>
      <c r="J64" s="314"/>
    </row>
    <row r="65" spans="1:13" ht="24.95" customHeight="1" x14ac:dyDescent="0.15">
      <c r="A65" s="310"/>
      <c r="B65" s="131" t="s">
        <v>66</v>
      </c>
      <c r="C65" s="132"/>
      <c r="D65" s="142" t="s">
        <v>53</v>
      </c>
      <c r="E65" s="157"/>
      <c r="F65" s="164"/>
      <c r="G65" s="28" t="s">
        <v>10</v>
      </c>
      <c r="H65" s="162" t="s">
        <v>70</v>
      </c>
      <c r="I65" s="143">
        <f>MIN(5,IFERROR(ROUNDUP(F65/E65*5,0),0))</f>
        <v>0</v>
      </c>
      <c r="J65" s="312" t="s">
        <v>127</v>
      </c>
    </row>
    <row r="66" spans="1:13" ht="24.95" customHeight="1" x14ac:dyDescent="0.15">
      <c r="A66" s="310"/>
      <c r="B66" s="145"/>
      <c r="C66" s="146"/>
      <c r="D66" s="144" t="s">
        <v>55</v>
      </c>
      <c r="E66" s="188"/>
      <c r="F66" s="189"/>
      <c r="G66" s="45"/>
      <c r="H66" s="130">
        <v>3</v>
      </c>
      <c r="I66" s="130" t="str">
        <f>IF(L66=TRUE,IF(M66=FALSE,H66,IF(M66=TRUE,"Err","")),IF(M66=TRUE,0,""))</f>
        <v/>
      </c>
      <c r="J66" s="317"/>
      <c r="L66" s="2" t="b">
        <v>0</v>
      </c>
      <c r="M66" s="2" t="b">
        <v>0</v>
      </c>
    </row>
    <row r="67" spans="1:13" ht="24.95" customHeight="1" x14ac:dyDescent="0.15">
      <c r="A67" s="310"/>
      <c r="B67" s="131" t="s">
        <v>136</v>
      </c>
      <c r="C67" s="132"/>
      <c r="D67" s="211"/>
      <c r="E67" s="212"/>
      <c r="F67" s="213"/>
      <c r="G67" s="214"/>
      <c r="H67" s="215">
        <v>3</v>
      </c>
      <c r="I67" s="215" t="str">
        <f>IF(L67=TRUE,IF(M67=FALSE,H67,IF(M67=TRUE,"Err","")),IF(M67=TRUE,0,""))</f>
        <v/>
      </c>
      <c r="J67" s="182" t="s">
        <v>137</v>
      </c>
      <c r="L67" s="2" t="b">
        <v>0</v>
      </c>
      <c r="M67" s="2" t="b">
        <v>0</v>
      </c>
    </row>
    <row r="68" spans="1:13" ht="24.95" customHeight="1" x14ac:dyDescent="0.15">
      <c r="A68" s="310"/>
      <c r="B68" s="196" t="s">
        <v>124</v>
      </c>
      <c r="C68" s="197"/>
      <c r="D68" s="198"/>
      <c r="E68" s="289"/>
      <c r="F68" s="289"/>
      <c r="G68" s="195" t="s">
        <v>125</v>
      </c>
      <c r="H68" s="190">
        <v>1</v>
      </c>
      <c r="I68" s="190">
        <f>IF(E68*H68&lt;=$L$68,E68*H68,$L$68)</f>
        <v>0</v>
      </c>
      <c r="J68" s="216" t="s">
        <v>157</v>
      </c>
      <c r="L68" s="2">
        <v>2</v>
      </c>
    </row>
    <row r="69" spans="1:13" ht="24.95" customHeight="1" thickBot="1" x14ac:dyDescent="0.2">
      <c r="A69" s="311"/>
      <c r="B69" s="70"/>
      <c r="C69" s="71"/>
      <c r="D69" s="71"/>
      <c r="E69" s="72"/>
      <c r="F69" s="72"/>
      <c r="G69" s="72"/>
      <c r="H69" s="73" t="s">
        <v>13</v>
      </c>
      <c r="I69" s="155">
        <f>IF(SUM(I61:I66)&lt;=$L$69,SUM(I61:I66),$L$69)</f>
        <v>0</v>
      </c>
      <c r="J69" s="75" t="s">
        <v>122</v>
      </c>
      <c r="L69" s="2">
        <v>60</v>
      </c>
    </row>
    <row r="70" spans="1:13" ht="20.100000000000001" customHeight="1" thickBot="1" x14ac:dyDescent="0.2">
      <c r="A70" s="298" t="s">
        <v>16</v>
      </c>
      <c r="B70" s="299"/>
      <c r="C70" s="299"/>
      <c r="D70" s="299"/>
      <c r="E70" s="299"/>
      <c r="F70" s="299"/>
      <c r="G70" s="299"/>
      <c r="H70" s="300"/>
      <c r="I70" s="301" t="str">
        <f>I17+I60+I69&amp;"　点"</f>
        <v>0　点</v>
      </c>
      <c r="J70" s="302"/>
    </row>
    <row r="71" spans="1:13" ht="5.25" customHeight="1" x14ac:dyDescent="0.15">
      <c r="H71" s="2"/>
      <c r="I71" s="2"/>
    </row>
    <row r="72" spans="1:13" ht="14.25" customHeight="1" x14ac:dyDescent="0.15">
      <c r="A72" s="76"/>
      <c r="B72" s="77"/>
      <c r="C72" s="77"/>
      <c r="H72" s="2"/>
      <c r="I72" s="2"/>
    </row>
    <row r="73" spans="1:13" ht="14.25" customHeight="1" x14ac:dyDescent="0.15">
      <c r="A73" s="77"/>
      <c r="B73" s="78"/>
      <c r="C73" s="78"/>
      <c r="D73" s="79"/>
      <c r="E73" s="10"/>
      <c r="F73" s="10"/>
      <c r="H73" s="2"/>
      <c r="I73" s="2"/>
    </row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</sheetData>
  <mergeCells count="87">
    <mergeCell ref="E58:F58"/>
    <mergeCell ref="E59:F59"/>
    <mergeCell ref="B6:E6"/>
    <mergeCell ref="C24:C28"/>
    <mergeCell ref="C29:C31"/>
    <mergeCell ref="C32:C34"/>
    <mergeCell ref="C35:C37"/>
    <mergeCell ref="E19:F19"/>
    <mergeCell ref="E20:F20"/>
    <mergeCell ref="E21:F21"/>
    <mergeCell ref="E26:F26"/>
    <mergeCell ref="E27:F27"/>
    <mergeCell ref="D7:E8"/>
    <mergeCell ref="E23:F23"/>
    <mergeCell ref="E42:F42"/>
    <mergeCell ref="E43:F43"/>
    <mergeCell ref="A70:H70"/>
    <mergeCell ref="I70:J70"/>
    <mergeCell ref="E62:F62"/>
    <mergeCell ref="C61:D61"/>
    <mergeCell ref="C64:D64"/>
    <mergeCell ref="E61:F61"/>
    <mergeCell ref="A61:A69"/>
    <mergeCell ref="J62:J64"/>
    <mergeCell ref="B62:C62"/>
    <mergeCell ref="J65:J66"/>
    <mergeCell ref="E68:F68"/>
    <mergeCell ref="A18:A60"/>
    <mergeCell ref="E63:F63"/>
    <mergeCell ref="E64:F64"/>
    <mergeCell ref="B11:D11"/>
    <mergeCell ref="E11:F11"/>
    <mergeCell ref="E18:F18"/>
    <mergeCell ref="E22:F22"/>
    <mergeCell ref="E13:F13"/>
    <mergeCell ref="B12:C12"/>
    <mergeCell ref="B13:C13"/>
    <mergeCell ref="E52:F52"/>
    <mergeCell ref="E44:F44"/>
    <mergeCell ref="E53:F53"/>
    <mergeCell ref="E54:F54"/>
    <mergeCell ref="E25:F25"/>
    <mergeCell ref="E28:F28"/>
    <mergeCell ref="A1:J1"/>
    <mergeCell ref="A12:A17"/>
    <mergeCell ref="A9:A10"/>
    <mergeCell ref="I4:J4"/>
    <mergeCell ref="A7:A8"/>
    <mergeCell ref="B7:B8"/>
    <mergeCell ref="C7:C8"/>
    <mergeCell ref="F8:G8"/>
    <mergeCell ref="F6:G7"/>
    <mergeCell ref="H6:J7"/>
    <mergeCell ref="J12:J14"/>
    <mergeCell ref="J15:J16"/>
    <mergeCell ref="B15:C16"/>
    <mergeCell ref="H9:J9"/>
    <mergeCell ref="F10:G10"/>
    <mergeCell ref="H10:J10"/>
    <mergeCell ref="E45:F45"/>
    <mergeCell ref="E46:F46"/>
    <mergeCell ref="E29:F29"/>
    <mergeCell ref="E30:F30"/>
    <mergeCell ref="E31:F31"/>
    <mergeCell ref="E32:F32"/>
    <mergeCell ref="E33:F33"/>
    <mergeCell ref="E34:F34"/>
    <mergeCell ref="E35:F35"/>
    <mergeCell ref="E36:F36"/>
    <mergeCell ref="E38:F38"/>
    <mergeCell ref="E39:F39"/>
    <mergeCell ref="H8:J8"/>
    <mergeCell ref="E24:F24"/>
    <mergeCell ref="E37:F37"/>
    <mergeCell ref="F9:G9"/>
    <mergeCell ref="B9:E10"/>
    <mergeCell ref="B14:C14"/>
    <mergeCell ref="E14:F14"/>
    <mergeCell ref="J18:J59"/>
    <mergeCell ref="E40:F40"/>
    <mergeCell ref="E41:F41"/>
    <mergeCell ref="E48:F48"/>
    <mergeCell ref="E49:F49"/>
    <mergeCell ref="E50:F50"/>
    <mergeCell ref="E55:F55"/>
    <mergeCell ref="E56:F56"/>
    <mergeCell ref="E57:F57"/>
  </mergeCells>
  <phoneticPr fontId="1"/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Header>&amp;L自己採点方式（沖縄市内業者のみ）</oddHeader>
  </headerFooter>
  <rowBreaks count="1" manualBreakCount="1">
    <brk id="70" max="9" man="1"/>
  </rowBreaks>
  <colBreaks count="1" manualBreakCount="1">
    <brk id="17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45" r:id="rId4" name="Check Box 221">
              <controlPr defaultSize="0" autoFill="0" autoLine="0" autoPict="0">
                <anchor moveWithCells="1">
                  <from>
                    <xdr:col>4</xdr:col>
                    <xdr:colOff>9525</xdr:colOff>
                    <xdr:row>14</xdr:row>
                    <xdr:rowOff>38100</xdr:rowOff>
                  </from>
                  <to>
                    <xdr:col>4</xdr:col>
                    <xdr:colOff>428625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5" name="Check Box 222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38100</xdr:rowOff>
                  </from>
                  <to>
                    <xdr:col>5</xdr:col>
                    <xdr:colOff>428625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6" name="Check Box 223">
              <controlPr defaultSize="0" autoFill="0" autoLine="0" autoPict="0">
                <anchor moveWithCells="1">
                  <from>
                    <xdr:col>4</xdr:col>
                    <xdr:colOff>9525</xdr:colOff>
                    <xdr:row>15</xdr:row>
                    <xdr:rowOff>38100</xdr:rowOff>
                  </from>
                  <to>
                    <xdr:col>4</xdr:col>
                    <xdr:colOff>428625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7" name="Check Box 224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38100</xdr:rowOff>
                  </from>
                  <to>
                    <xdr:col>5</xdr:col>
                    <xdr:colOff>428625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8" name="Check Box 237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38100</xdr:rowOff>
                  </from>
                  <to>
                    <xdr:col>5</xdr:col>
                    <xdr:colOff>285750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9" name="Check Box 238">
              <controlPr defaultSize="0" autoFill="0" autoLine="0" autoPict="0">
                <anchor moveWithCells="1">
                  <from>
                    <xdr:col>4</xdr:col>
                    <xdr:colOff>9525</xdr:colOff>
                    <xdr:row>11</xdr:row>
                    <xdr:rowOff>38100</xdr:rowOff>
                  </from>
                  <to>
                    <xdr:col>4</xdr:col>
                    <xdr:colOff>428625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0" name="Check Box 239">
              <controlPr defaultSize="0" autoFill="0" autoLine="0" autoPict="0">
                <anchor moveWithCells="1">
                  <from>
                    <xdr:col>4</xdr:col>
                    <xdr:colOff>9525</xdr:colOff>
                    <xdr:row>65</xdr:row>
                    <xdr:rowOff>38100</xdr:rowOff>
                  </from>
                  <to>
                    <xdr:col>4</xdr:col>
                    <xdr:colOff>428625</xdr:colOff>
                    <xdr:row>65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1" name="Check Box 240">
              <controlPr defaultSize="0" autoFill="0" autoLine="0" autoPict="0">
                <anchor moveWithCells="1">
                  <from>
                    <xdr:col>5</xdr:col>
                    <xdr:colOff>9525</xdr:colOff>
                    <xdr:row>65</xdr:row>
                    <xdr:rowOff>38100</xdr:rowOff>
                  </from>
                  <to>
                    <xdr:col>5</xdr:col>
                    <xdr:colOff>428625</xdr:colOff>
                    <xdr:row>65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2" name="Check Box 242">
              <controlPr defaultSize="0" autoFill="0" autoLine="0" autoPict="0">
                <anchor moveWithCells="1">
                  <from>
                    <xdr:col>5</xdr:col>
                    <xdr:colOff>9525</xdr:colOff>
                    <xdr:row>66</xdr:row>
                    <xdr:rowOff>38100</xdr:rowOff>
                  </from>
                  <to>
                    <xdr:col>5</xdr:col>
                    <xdr:colOff>428625</xdr:colOff>
                    <xdr:row>66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3" name="Check Box 241">
              <controlPr defaultSize="0" autoFill="0" autoLine="0" autoPict="0">
                <anchor moveWithCells="1">
                  <from>
                    <xdr:col>4</xdr:col>
                    <xdr:colOff>9525</xdr:colOff>
                    <xdr:row>66</xdr:row>
                    <xdr:rowOff>38100</xdr:rowOff>
                  </from>
                  <to>
                    <xdr:col>4</xdr:col>
                    <xdr:colOff>428625</xdr:colOff>
                    <xdr:row>66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3"/>
  <sheetViews>
    <sheetView zoomScale="120" zoomScaleNormal="120" workbookViewId="0">
      <selection activeCell="H49" sqref="H49"/>
    </sheetView>
  </sheetViews>
  <sheetFormatPr defaultRowHeight="13.5" x14ac:dyDescent="0.15"/>
  <cols>
    <col min="1" max="1" width="11.625" style="2" customWidth="1"/>
    <col min="2" max="2" width="38.625" style="2" customWidth="1"/>
    <col min="3" max="3" width="11.625" style="2" customWidth="1"/>
    <col min="4" max="4" width="31.625" style="19" customWidth="1"/>
    <col min="5" max="6" width="7.625" style="2" customWidth="1"/>
    <col min="7" max="7" width="3.75" style="2" customWidth="1"/>
    <col min="8" max="9" width="7.625" style="19" customWidth="1"/>
    <col min="10" max="10" width="25.875" style="2" customWidth="1"/>
    <col min="11" max="11" width="9" style="2"/>
    <col min="12" max="13" width="9" style="2" hidden="1" customWidth="1"/>
    <col min="14" max="16384" width="9" style="2"/>
  </cols>
  <sheetData>
    <row r="1" spans="1:13" ht="30" customHeight="1" x14ac:dyDescent="0.15">
      <c r="A1" s="252" t="s">
        <v>130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3" ht="24" customHeight="1" x14ac:dyDescent="0.15">
      <c r="A2" s="86"/>
      <c r="B2" s="86"/>
      <c r="C2" s="86"/>
      <c r="D2" s="86"/>
      <c r="E2" s="86"/>
      <c r="F2" s="86"/>
      <c r="G2" s="86"/>
      <c r="H2" s="86"/>
      <c r="I2" s="86"/>
      <c r="J2" s="86"/>
    </row>
    <row r="3" spans="1:13" ht="24" customHeight="1" x14ac:dyDescent="0.15">
      <c r="A3" s="80"/>
      <c r="B3" s="81" t="s">
        <v>42</v>
      </c>
      <c r="C3" s="18"/>
      <c r="D3" s="18"/>
      <c r="E3" s="18"/>
      <c r="F3" s="18"/>
      <c r="G3" s="18"/>
      <c r="H3" s="18"/>
      <c r="I3" s="18"/>
      <c r="J3" s="18"/>
    </row>
    <row r="4" spans="1:13" ht="28.5" customHeight="1" x14ac:dyDescent="0.15">
      <c r="A4" s="10"/>
      <c r="B4" s="10"/>
      <c r="C4" s="10"/>
      <c r="H4" s="20" t="s">
        <v>28</v>
      </c>
      <c r="I4" s="258"/>
      <c r="J4" s="258"/>
    </row>
    <row r="5" spans="1:13" ht="6.75" customHeight="1" thickBot="1" x14ac:dyDescent="0.2"/>
    <row r="6" spans="1:13" ht="42.75" customHeight="1" x14ac:dyDescent="0.15">
      <c r="A6" s="21" t="s">
        <v>25</v>
      </c>
      <c r="B6" s="318"/>
      <c r="C6" s="318"/>
      <c r="D6" s="318"/>
      <c r="E6" s="319"/>
      <c r="F6" s="330" t="s">
        <v>23</v>
      </c>
      <c r="G6" s="331"/>
      <c r="H6" s="332"/>
      <c r="I6" s="333"/>
      <c r="J6" s="334"/>
    </row>
    <row r="7" spans="1:13" ht="42.75" customHeight="1" x14ac:dyDescent="0.15">
      <c r="A7" s="259" t="s">
        <v>29</v>
      </c>
      <c r="B7" s="261" t="s">
        <v>49</v>
      </c>
      <c r="C7" s="263" t="s">
        <v>30</v>
      </c>
      <c r="D7" s="326"/>
      <c r="E7" s="327"/>
      <c r="F7" s="234" t="s">
        <v>24</v>
      </c>
      <c r="G7" s="235"/>
      <c r="H7" s="335"/>
      <c r="I7" s="336"/>
      <c r="J7" s="337"/>
    </row>
    <row r="8" spans="1:13" ht="21.75" customHeight="1" x14ac:dyDescent="0.15">
      <c r="A8" s="260"/>
      <c r="B8" s="262"/>
      <c r="C8" s="264"/>
      <c r="D8" s="328"/>
      <c r="E8" s="329"/>
      <c r="F8" s="347" t="s">
        <v>27</v>
      </c>
      <c r="G8" s="348"/>
      <c r="H8" s="338"/>
      <c r="I8" s="339"/>
      <c r="J8" s="340"/>
    </row>
    <row r="9" spans="1:13" ht="21.75" customHeight="1" x14ac:dyDescent="0.15">
      <c r="A9" s="256" t="s">
        <v>33</v>
      </c>
      <c r="B9" s="236"/>
      <c r="C9" s="236"/>
      <c r="D9" s="236"/>
      <c r="E9" s="237"/>
      <c r="F9" s="349"/>
      <c r="G9" s="350"/>
      <c r="H9" s="341"/>
      <c r="I9" s="342"/>
      <c r="J9" s="343"/>
    </row>
    <row r="10" spans="1:13" ht="21.75" customHeight="1" thickBot="1" x14ac:dyDescent="0.2">
      <c r="A10" s="257"/>
      <c r="B10" s="238"/>
      <c r="C10" s="238"/>
      <c r="D10" s="238"/>
      <c r="E10" s="239"/>
      <c r="F10" s="351"/>
      <c r="G10" s="352"/>
      <c r="H10" s="344"/>
      <c r="I10" s="345"/>
      <c r="J10" s="346"/>
    </row>
    <row r="11" spans="1:13" ht="21" customHeight="1" thickBot="1" x14ac:dyDescent="0.2">
      <c r="A11" s="22" t="s">
        <v>1</v>
      </c>
      <c r="B11" s="290" t="s">
        <v>2</v>
      </c>
      <c r="C11" s="291"/>
      <c r="D11" s="291"/>
      <c r="E11" s="292"/>
      <c r="F11" s="293"/>
      <c r="H11" s="16" t="s">
        <v>3</v>
      </c>
      <c r="I11" s="16" t="s">
        <v>11</v>
      </c>
      <c r="J11" s="23" t="s">
        <v>4</v>
      </c>
      <c r="L11" s="24" t="s">
        <v>14</v>
      </c>
      <c r="M11" s="24" t="s">
        <v>15</v>
      </c>
    </row>
    <row r="12" spans="1:13" ht="24.95" customHeight="1" thickTop="1" x14ac:dyDescent="0.15">
      <c r="A12" s="253" t="s">
        <v>0</v>
      </c>
      <c r="B12" s="296" t="s">
        <v>41</v>
      </c>
      <c r="C12" s="297"/>
      <c r="D12" s="25"/>
      <c r="E12" s="6"/>
      <c r="F12" s="7"/>
      <c r="G12" s="26"/>
      <c r="H12" s="11">
        <v>5</v>
      </c>
      <c r="I12" s="12" t="str">
        <f>IF(L12=TRUE,IF(M12=FALSE,H12,IF(M12=TRUE,"Err","")),IF(M12=TRUE,0,""))</f>
        <v/>
      </c>
      <c r="J12" s="360" t="s">
        <v>93</v>
      </c>
      <c r="L12" s="2" t="b">
        <v>0</v>
      </c>
      <c r="M12" s="2" t="b">
        <v>0</v>
      </c>
    </row>
    <row r="13" spans="1:13" ht="24.95" customHeight="1" x14ac:dyDescent="0.15">
      <c r="A13" s="254"/>
      <c r="B13" s="240" t="s">
        <v>91</v>
      </c>
      <c r="C13" s="241"/>
      <c r="D13" s="27"/>
      <c r="E13" s="353"/>
      <c r="F13" s="354"/>
      <c r="G13" s="28" t="s">
        <v>8</v>
      </c>
      <c r="H13" s="13" t="s">
        <v>58</v>
      </c>
      <c r="I13" s="181">
        <f>ROUNDUP(MIN(10,E13*0.5),0)</f>
        <v>0</v>
      </c>
      <c r="J13" s="361"/>
    </row>
    <row r="14" spans="1:13" ht="24.95" customHeight="1" x14ac:dyDescent="0.15">
      <c r="A14" s="254"/>
      <c r="B14" s="240" t="s">
        <v>5</v>
      </c>
      <c r="C14" s="241"/>
      <c r="D14" s="27"/>
      <c r="E14" s="355"/>
      <c r="F14" s="356"/>
      <c r="G14" s="29" t="s">
        <v>9</v>
      </c>
      <c r="H14" s="13" t="s">
        <v>69</v>
      </c>
      <c r="I14" s="181">
        <f>IF(E14&lt;10000,0,IF(E14&lt;20000,5,IF(E14&lt;30000,10,IF(E14&lt;50000,15,IF(E14&lt;100000,20,IF(100000&lt;=E14,25))))))</f>
        <v>0</v>
      </c>
      <c r="J14" s="361"/>
    </row>
    <row r="15" spans="1:13" ht="24.95" customHeight="1" x14ac:dyDescent="0.15">
      <c r="A15" s="254"/>
      <c r="B15" s="276" t="s">
        <v>6</v>
      </c>
      <c r="C15" s="277"/>
      <c r="D15" s="30" t="s">
        <v>45</v>
      </c>
      <c r="E15" s="8"/>
      <c r="F15" s="9"/>
      <c r="G15" s="31"/>
      <c r="H15" s="14">
        <v>5</v>
      </c>
      <c r="I15" s="12" t="str">
        <f>IF(L15=TRUE,IF(M15=FALSE,H15,IF(M15=TRUE,"Err","")),IF(M15=TRUE,0,""))</f>
        <v/>
      </c>
      <c r="J15" s="274" t="s">
        <v>131</v>
      </c>
      <c r="L15" s="2" t="b">
        <v>0</v>
      </c>
      <c r="M15" s="2" t="b">
        <v>0</v>
      </c>
    </row>
    <row r="16" spans="1:13" ht="24.95" customHeight="1" x14ac:dyDescent="0.15">
      <c r="A16" s="254"/>
      <c r="B16" s="278"/>
      <c r="C16" s="279"/>
      <c r="D16" s="32" t="s">
        <v>44</v>
      </c>
      <c r="E16" s="4"/>
      <c r="F16" s="3"/>
      <c r="G16" s="33"/>
      <c r="H16" s="15">
        <v>5</v>
      </c>
      <c r="I16" s="12" t="str">
        <f>IF(L16=TRUE,IF(M16=FALSE,H16,IF(M16=TRUE,"Err","")),IF(M16=TRUE,0,""))</f>
        <v/>
      </c>
      <c r="J16" s="275"/>
      <c r="L16" s="2" t="b">
        <v>0</v>
      </c>
      <c r="M16" s="2" t="b">
        <v>0</v>
      </c>
    </row>
    <row r="17" spans="1:12" ht="24.95" customHeight="1" thickBot="1" x14ac:dyDescent="0.2">
      <c r="A17" s="255"/>
      <c r="B17" s="34"/>
      <c r="C17" s="35"/>
      <c r="D17" s="36"/>
      <c r="E17" s="5"/>
      <c r="F17" s="1"/>
      <c r="G17" s="37"/>
      <c r="H17" s="16" t="s">
        <v>12</v>
      </c>
      <c r="I17" s="17">
        <f>IF(SUM(I12:I16)&lt;$L$17,SUM(I12:I16),$L$17)</f>
        <v>0</v>
      </c>
      <c r="J17" s="38" t="s">
        <v>57</v>
      </c>
      <c r="L17" s="2">
        <v>50</v>
      </c>
    </row>
    <row r="18" spans="1:12" ht="24.95" customHeight="1" thickTop="1" x14ac:dyDescent="0.15">
      <c r="A18" s="286" t="s">
        <v>7</v>
      </c>
      <c r="B18" s="39" t="s">
        <v>76</v>
      </c>
      <c r="C18" s="375" t="s">
        <v>133</v>
      </c>
      <c r="D18" s="199" t="s">
        <v>150</v>
      </c>
      <c r="E18" s="379"/>
      <c r="F18" s="380"/>
      <c r="G18" s="82" t="s">
        <v>10</v>
      </c>
      <c r="H18" s="200">
        <v>8</v>
      </c>
      <c r="I18" s="200">
        <f>H18*E18</f>
        <v>0</v>
      </c>
      <c r="J18" s="273" t="s">
        <v>72</v>
      </c>
    </row>
    <row r="19" spans="1:12" ht="24.95" customHeight="1" x14ac:dyDescent="0.15">
      <c r="A19" s="287"/>
      <c r="B19" s="40"/>
      <c r="C19" s="376"/>
      <c r="D19" s="201" t="s">
        <v>151</v>
      </c>
      <c r="E19" s="373"/>
      <c r="F19" s="374"/>
      <c r="G19" s="41" t="s">
        <v>10</v>
      </c>
      <c r="H19" s="42">
        <v>6</v>
      </c>
      <c r="I19" s="42">
        <f t="shared" ref="I19:I41" si="0">H19*E19</f>
        <v>0</v>
      </c>
      <c r="J19" s="366"/>
    </row>
    <row r="20" spans="1:12" ht="24.95" customHeight="1" x14ac:dyDescent="0.15">
      <c r="A20" s="287"/>
      <c r="B20" s="40"/>
      <c r="C20" s="376"/>
      <c r="D20" s="201" t="s">
        <v>145</v>
      </c>
      <c r="E20" s="373"/>
      <c r="F20" s="374"/>
      <c r="G20" s="41" t="s">
        <v>10</v>
      </c>
      <c r="H20" s="42">
        <v>5</v>
      </c>
      <c r="I20" s="42">
        <f t="shared" si="0"/>
        <v>0</v>
      </c>
      <c r="J20" s="366"/>
    </row>
    <row r="21" spans="1:12" ht="24.95" customHeight="1" x14ac:dyDescent="0.15">
      <c r="A21" s="287"/>
      <c r="B21" s="40"/>
      <c r="C21" s="376"/>
      <c r="D21" s="201" t="s">
        <v>146</v>
      </c>
      <c r="E21" s="373"/>
      <c r="F21" s="374"/>
      <c r="G21" s="41" t="s">
        <v>10</v>
      </c>
      <c r="H21" s="42">
        <v>3</v>
      </c>
      <c r="I21" s="42">
        <f t="shared" si="0"/>
        <v>0</v>
      </c>
      <c r="J21" s="366"/>
    </row>
    <row r="22" spans="1:12" ht="24.95" customHeight="1" x14ac:dyDescent="0.15">
      <c r="A22" s="287"/>
      <c r="B22" s="40"/>
      <c r="C22" s="376"/>
      <c r="D22" s="201" t="s">
        <v>147</v>
      </c>
      <c r="E22" s="373"/>
      <c r="F22" s="374"/>
      <c r="G22" s="41" t="s">
        <v>10</v>
      </c>
      <c r="H22" s="42">
        <v>3</v>
      </c>
      <c r="I22" s="42">
        <f t="shared" si="0"/>
        <v>0</v>
      </c>
      <c r="J22" s="366"/>
    </row>
    <row r="23" spans="1:12" ht="24.95" customHeight="1" x14ac:dyDescent="0.15">
      <c r="A23" s="287"/>
      <c r="B23" s="40"/>
      <c r="C23" s="376" t="s">
        <v>134</v>
      </c>
      <c r="D23" s="201" t="s">
        <v>152</v>
      </c>
      <c r="E23" s="373"/>
      <c r="F23" s="374"/>
      <c r="G23" s="41" t="s">
        <v>10</v>
      </c>
      <c r="H23" s="42">
        <v>8</v>
      </c>
      <c r="I23" s="42">
        <f t="shared" si="0"/>
        <v>0</v>
      </c>
      <c r="J23" s="366"/>
    </row>
    <row r="24" spans="1:12" ht="24.95" customHeight="1" x14ac:dyDescent="0.15">
      <c r="A24" s="287"/>
      <c r="B24" s="40"/>
      <c r="C24" s="376"/>
      <c r="D24" s="201" t="s">
        <v>153</v>
      </c>
      <c r="E24" s="373"/>
      <c r="F24" s="374"/>
      <c r="G24" s="41" t="s">
        <v>10</v>
      </c>
      <c r="H24" s="42">
        <v>6</v>
      </c>
      <c r="I24" s="42">
        <f t="shared" si="0"/>
        <v>0</v>
      </c>
      <c r="J24" s="366"/>
    </row>
    <row r="25" spans="1:12" ht="24.95" customHeight="1" x14ac:dyDescent="0.15">
      <c r="A25" s="287"/>
      <c r="B25" s="40"/>
      <c r="C25" s="376"/>
      <c r="D25" s="201" t="s">
        <v>148</v>
      </c>
      <c r="E25" s="362"/>
      <c r="F25" s="363"/>
      <c r="G25" s="41" t="s">
        <v>10</v>
      </c>
      <c r="H25" s="42">
        <v>5</v>
      </c>
      <c r="I25" s="42">
        <f t="shared" si="0"/>
        <v>0</v>
      </c>
      <c r="J25" s="366"/>
    </row>
    <row r="26" spans="1:12" ht="24.95" customHeight="1" x14ac:dyDescent="0.15">
      <c r="A26" s="287"/>
      <c r="B26" s="40"/>
      <c r="C26" s="376" t="s">
        <v>135</v>
      </c>
      <c r="D26" s="201" t="s">
        <v>154</v>
      </c>
      <c r="E26" s="362"/>
      <c r="F26" s="363"/>
      <c r="G26" s="202" t="s">
        <v>10</v>
      </c>
      <c r="H26" s="42">
        <v>8</v>
      </c>
      <c r="I26" s="42">
        <f t="shared" si="0"/>
        <v>0</v>
      </c>
      <c r="J26" s="366"/>
    </row>
    <row r="27" spans="1:12" ht="24.95" customHeight="1" x14ac:dyDescent="0.15">
      <c r="A27" s="287"/>
      <c r="B27" s="40"/>
      <c r="C27" s="376"/>
      <c r="D27" s="201" t="s">
        <v>155</v>
      </c>
      <c r="E27" s="373"/>
      <c r="F27" s="374"/>
      <c r="G27" s="202" t="s">
        <v>10</v>
      </c>
      <c r="H27" s="42">
        <v>6</v>
      </c>
      <c r="I27" s="42">
        <f t="shared" si="0"/>
        <v>0</v>
      </c>
      <c r="J27" s="366"/>
    </row>
    <row r="28" spans="1:12" ht="24.95" customHeight="1" x14ac:dyDescent="0.15">
      <c r="A28" s="287"/>
      <c r="B28" s="40"/>
      <c r="C28" s="376"/>
      <c r="D28" s="204" t="s">
        <v>149</v>
      </c>
      <c r="E28" s="367"/>
      <c r="F28" s="368"/>
      <c r="G28" s="205" t="s">
        <v>10</v>
      </c>
      <c r="H28" s="203">
        <v>5</v>
      </c>
      <c r="I28" s="203">
        <f t="shared" si="0"/>
        <v>0</v>
      </c>
      <c r="J28" s="366"/>
    </row>
    <row r="29" spans="1:12" ht="24.95" customHeight="1" x14ac:dyDescent="0.15">
      <c r="A29" s="287"/>
      <c r="B29" s="127" t="s">
        <v>140</v>
      </c>
      <c r="C29" s="128"/>
      <c r="D29" s="61" t="s">
        <v>38</v>
      </c>
      <c r="E29" s="364"/>
      <c r="F29" s="365"/>
      <c r="G29" s="62" t="s">
        <v>10</v>
      </c>
      <c r="H29" s="63">
        <v>8</v>
      </c>
      <c r="I29" s="63">
        <f t="shared" si="0"/>
        <v>0</v>
      </c>
      <c r="J29" s="366"/>
    </row>
    <row r="30" spans="1:12" ht="24.95" customHeight="1" x14ac:dyDescent="0.15">
      <c r="A30" s="287"/>
      <c r="B30" s="43"/>
      <c r="C30" s="44"/>
      <c r="D30" s="48" t="s">
        <v>39</v>
      </c>
      <c r="E30" s="369"/>
      <c r="F30" s="370"/>
      <c r="G30" s="206" t="s">
        <v>10</v>
      </c>
      <c r="H30" s="15">
        <v>1</v>
      </c>
      <c r="I30" s="15">
        <f t="shared" si="0"/>
        <v>0</v>
      </c>
      <c r="J30" s="366"/>
    </row>
    <row r="31" spans="1:12" ht="24.95" customHeight="1" x14ac:dyDescent="0.15">
      <c r="A31" s="287"/>
      <c r="B31" s="57" t="s">
        <v>34</v>
      </c>
      <c r="C31" s="58"/>
      <c r="D31" s="61" t="s">
        <v>138</v>
      </c>
      <c r="E31" s="364"/>
      <c r="F31" s="365"/>
      <c r="G31" s="60" t="s">
        <v>10</v>
      </c>
      <c r="H31" s="83">
        <v>8</v>
      </c>
      <c r="I31" s="63">
        <f t="shared" si="0"/>
        <v>0</v>
      </c>
      <c r="J31" s="366"/>
    </row>
    <row r="32" spans="1:12" ht="24.95" customHeight="1" x14ac:dyDescent="0.15">
      <c r="A32" s="287"/>
      <c r="B32" s="46"/>
      <c r="C32" s="47"/>
      <c r="D32" s="48" t="s">
        <v>139</v>
      </c>
      <c r="E32" s="369"/>
      <c r="F32" s="370"/>
      <c r="G32" s="49" t="s">
        <v>10</v>
      </c>
      <c r="H32" s="50">
        <v>5</v>
      </c>
      <c r="I32" s="15">
        <f t="shared" si="0"/>
        <v>0</v>
      </c>
      <c r="J32" s="366"/>
    </row>
    <row r="33" spans="1:13" ht="24.95" customHeight="1" x14ac:dyDescent="0.15">
      <c r="A33" s="287"/>
      <c r="B33" s="52" t="s">
        <v>35</v>
      </c>
      <c r="C33" s="53"/>
      <c r="D33" s="54" t="s">
        <v>35</v>
      </c>
      <c r="E33" s="353"/>
      <c r="F33" s="354"/>
      <c r="G33" s="55" t="s">
        <v>10</v>
      </c>
      <c r="H33" s="56">
        <v>3</v>
      </c>
      <c r="I33" s="51">
        <f t="shared" si="0"/>
        <v>0</v>
      </c>
      <c r="J33" s="366"/>
    </row>
    <row r="34" spans="1:13" ht="24.95" customHeight="1" x14ac:dyDescent="0.15">
      <c r="A34" s="287"/>
      <c r="B34" s="57" t="s">
        <v>103</v>
      </c>
      <c r="C34" s="58"/>
      <c r="D34" s="61" t="s">
        <v>50</v>
      </c>
      <c r="E34" s="364"/>
      <c r="F34" s="365"/>
      <c r="G34" s="60" t="s">
        <v>10</v>
      </c>
      <c r="H34" s="83">
        <v>20</v>
      </c>
      <c r="I34" s="63">
        <f t="shared" si="0"/>
        <v>0</v>
      </c>
      <c r="J34" s="366"/>
    </row>
    <row r="35" spans="1:13" ht="24.95" customHeight="1" x14ac:dyDescent="0.15">
      <c r="A35" s="287"/>
      <c r="B35" s="223"/>
      <c r="C35" s="224"/>
      <c r="D35" s="225" t="s">
        <v>51</v>
      </c>
      <c r="E35" s="371"/>
      <c r="F35" s="372"/>
      <c r="G35" s="226" t="s">
        <v>10</v>
      </c>
      <c r="H35" s="227">
        <v>15</v>
      </c>
      <c r="I35" s="203">
        <f t="shared" si="0"/>
        <v>0</v>
      </c>
      <c r="J35" s="366"/>
    </row>
    <row r="36" spans="1:13" ht="24.95" customHeight="1" x14ac:dyDescent="0.15">
      <c r="A36" s="287"/>
      <c r="B36" s="46"/>
      <c r="C36" s="47"/>
      <c r="D36" s="219" t="s">
        <v>156</v>
      </c>
      <c r="E36" s="209"/>
      <c r="F36" s="210"/>
      <c r="G36" s="220" t="s">
        <v>10</v>
      </c>
      <c r="H36" s="221">
        <v>10</v>
      </c>
      <c r="I36" s="222">
        <f t="shared" ref="I36" si="1">H36*E36</f>
        <v>0</v>
      </c>
      <c r="J36" s="366"/>
    </row>
    <row r="37" spans="1:13" ht="24.95" customHeight="1" x14ac:dyDescent="0.15">
      <c r="A37" s="287"/>
      <c r="B37" s="52" t="s">
        <v>36</v>
      </c>
      <c r="C37" s="53"/>
      <c r="D37" s="54" t="s">
        <v>37</v>
      </c>
      <c r="E37" s="353"/>
      <c r="F37" s="354"/>
      <c r="G37" s="55" t="s">
        <v>10</v>
      </c>
      <c r="H37" s="56">
        <v>12</v>
      </c>
      <c r="I37" s="51">
        <f t="shared" si="0"/>
        <v>0</v>
      </c>
      <c r="J37" s="366"/>
    </row>
    <row r="38" spans="1:13" ht="24.95" customHeight="1" x14ac:dyDescent="0.15">
      <c r="A38" s="287"/>
      <c r="B38" s="52" t="s">
        <v>141</v>
      </c>
      <c r="C38" s="84"/>
      <c r="D38" s="54" t="s">
        <v>20</v>
      </c>
      <c r="E38" s="353"/>
      <c r="F38" s="354"/>
      <c r="G38" s="55" t="s">
        <v>10</v>
      </c>
      <c r="H38" s="56">
        <v>8</v>
      </c>
      <c r="I38" s="51">
        <f t="shared" si="0"/>
        <v>0</v>
      </c>
      <c r="J38" s="366"/>
    </row>
    <row r="39" spans="1:13" ht="24.95" customHeight="1" x14ac:dyDescent="0.15">
      <c r="A39" s="287"/>
      <c r="B39" s="52" t="s">
        <v>21</v>
      </c>
      <c r="C39" s="84"/>
      <c r="D39" s="54" t="s">
        <v>21</v>
      </c>
      <c r="E39" s="353"/>
      <c r="F39" s="354"/>
      <c r="G39" s="55" t="s">
        <v>10</v>
      </c>
      <c r="H39" s="56">
        <v>8</v>
      </c>
      <c r="I39" s="51">
        <f t="shared" si="0"/>
        <v>0</v>
      </c>
      <c r="J39" s="366"/>
    </row>
    <row r="40" spans="1:13" ht="24.95" customHeight="1" x14ac:dyDescent="0.15">
      <c r="A40" s="287"/>
      <c r="B40" s="52" t="s">
        <v>40</v>
      </c>
      <c r="C40" s="53"/>
      <c r="D40" s="54" t="s">
        <v>142</v>
      </c>
      <c r="E40" s="353"/>
      <c r="F40" s="354"/>
      <c r="G40" s="55" t="s">
        <v>10</v>
      </c>
      <c r="H40" s="56">
        <v>5</v>
      </c>
      <c r="I40" s="51">
        <f t="shared" si="0"/>
        <v>0</v>
      </c>
      <c r="J40" s="85"/>
    </row>
    <row r="41" spans="1:13" ht="24.95" customHeight="1" x14ac:dyDescent="0.15">
      <c r="A41" s="287"/>
      <c r="B41" s="52" t="s">
        <v>52</v>
      </c>
      <c r="C41" s="53"/>
      <c r="D41" s="54" t="s">
        <v>52</v>
      </c>
      <c r="E41" s="288"/>
      <c r="F41" s="289"/>
      <c r="G41" s="55" t="s">
        <v>10</v>
      </c>
      <c r="H41" s="56">
        <v>8</v>
      </c>
      <c r="I41" s="51">
        <f t="shared" si="0"/>
        <v>0</v>
      </c>
      <c r="J41" s="126"/>
    </row>
    <row r="42" spans="1:13" ht="24.95" customHeight="1" thickBot="1" x14ac:dyDescent="0.2">
      <c r="A42" s="287"/>
      <c r="B42" s="207"/>
      <c r="C42" s="208"/>
      <c r="D42" s="208"/>
      <c r="E42" s="10"/>
      <c r="G42" s="64"/>
      <c r="H42" s="135" t="s">
        <v>12</v>
      </c>
      <c r="I42" s="136">
        <f>IF(SUM(I18:I41)&lt;=$L$42,SUM(I18:I41),$L$42)</f>
        <v>0</v>
      </c>
      <c r="J42" s="137" t="s">
        <v>143</v>
      </c>
      <c r="L42" s="2">
        <v>170</v>
      </c>
    </row>
    <row r="43" spans="1:13" ht="24.95" customHeight="1" thickTop="1" x14ac:dyDescent="0.15">
      <c r="A43" s="309"/>
      <c r="B43" s="357" t="s">
        <v>54</v>
      </c>
      <c r="C43" s="358"/>
      <c r="D43" s="359"/>
      <c r="E43" s="307"/>
      <c r="F43" s="308"/>
      <c r="G43" s="138" t="s">
        <v>8</v>
      </c>
      <c r="H43" s="66">
        <v>0.5</v>
      </c>
      <c r="I43" s="139">
        <f>ROUNDUP(MIN(10,E43*0.5),0)</f>
        <v>0</v>
      </c>
      <c r="J43" s="169"/>
    </row>
    <row r="44" spans="1:13" ht="24.95" customHeight="1" x14ac:dyDescent="0.15">
      <c r="A44" s="310"/>
      <c r="B44" s="315" t="s">
        <v>19</v>
      </c>
      <c r="C44" s="316"/>
      <c r="D44" s="125" t="s">
        <v>128</v>
      </c>
      <c r="E44" s="353"/>
      <c r="F44" s="354"/>
      <c r="G44" s="28" t="s">
        <v>17</v>
      </c>
      <c r="H44" s="51">
        <v>2</v>
      </c>
      <c r="I44" s="51">
        <f>+H44*E44</f>
        <v>0</v>
      </c>
      <c r="J44" s="312" t="s">
        <v>126</v>
      </c>
    </row>
    <row r="45" spans="1:13" ht="24.95" customHeight="1" x14ac:dyDescent="0.15">
      <c r="A45" s="310"/>
      <c r="B45" s="68" t="s">
        <v>67</v>
      </c>
      <c r="C45" s="69"/>
      <c r="D45" s="67"/>
      <c r="E45" s="288"/>
      <c r="F45" s="289"/>
      <c r="G45" s="28" t="s">
        <v>10</v>
      </c>
      <c r="H45" s="51">
        <v>3</v>
      </c>
      <c r="I45" s="51">
        <f>+H45*E45</f>
        <v>0</v>
      </c>
      <c r="J45" s="313"/>
    </row>
    <row r="46" spans="1:13" ht="24.95" customHeight="1" x14ac:dyDescent="0.15">
      <c r="A46" s="310"/>
      <c r="B46" s="68" t="s">
        <v>22</v>
      </c>
      <c r="C46" s="305" t="s">
        <v>46</v>
      </c>
      <c r="D46" s="306"/>
      <c r="E46" s="288"/>
      <c r="F46" s="289"/>
      <c r="G46" s="28" t="s">
        <v>10</v>
      </c>
      <c r="H46" s="51">
        <v>5</v>
      </c>
      <c r="I46" s="51">
        <f>+H46*E46</f>
        <v>0</v>
      </c>
      <c r="J46" s="314"/>
    </row>
    <row r="47" spans="1:13" ht="24.95" customHeight="1" x14ac:dyDescent="0.15">
      <c r="A47" s="310"/>
      <c r="B47" s="131" t="s">
        <v>66</v>
      </c>
      <c r="C47" s="132"/>
      <c r="D47" s="59" t="s">
        <v>53</v>
      </c>
      <c r="E47" s="157"/>
      <c r="F47" s="157"/>
      <c r="G47" s="159" t="s">
        <v>10</v>
      </c>
      <c r="H47" s="163" t="s">
        <v>70</v>
      </c>
      <c r="I47" s="129">
        <f>MIN(5,IFERROR(ROUNDUP(F47/E47*5,0),0))</f>
        <v>0</v>
      </c>
      <c r="J47" s="312" t="s">
        <v>132</v>
      </c>
    </row>
    <row r="48" spans="1:13" ht="24.95" customHeight="1" x14ac:dyDescent="0.15">
      <c r="A48" s="310"/>
      <c r="B48" s="133"/>
      <c r="C48" s="134"/>
      <c r="D48" s="48" t="s">
        <v>55</v>
      </c>
      <c r="E48" s="160"/>
      <c r="F48" s="161"/>
      <c r="G48" s="28"/>
      <c r="H48" s="130">
        <v>3</v>
      </c>
      <c r="I48" s="130" t="str">
        <f>IF(L48=TRUE,IF(M48=FALSE,H48,IF(M48=TRUE,"Err","")),IF(M48=TRUE,0,""))</f>
        <v/>
      </c>
      <c r="J48" s="317"/>
      <c r="L48" s="2" t="b">
        <v>0</v>
      </c>
      <c r="M48" s="2" t="b">
        <v>0</v>
      </c>
    </row>
    <row r="49" spans="1:13" ht="24.95" customHeight="1" x14ac:dyDescent="0.15">
      <c r="A49" s="310"/>
      <c r="B49" s="68" t="s">
        <v>136</v>
      </c>
      <c r="C49" s="69"/>
      <c r="D49" s="194"/>
      <c r="E49" s="160"/>
      <c r="F49" s="161"/>
      <c r="G49" s="28"/>
      <c r="H49" s="190">
        <v>3</v>
      </c>
      <c r="I49" s="190" t="str">
        <f>IF(L49=TRUE,IF(M49=FALSE,H49,IF(M49=TRUE,"Err","")),IF(M49=TRUE,0,""))</f>
        <v/>
      </c>
      <c r="J49" s="182" t="s">
        <v>137</v>
      </c>
      <c r="L49" s="2" t="b">
        <v>0</v>
      </c>
      <c r="M49" s="2" t="b">
        <v>0</v>
      </c>
    </row>
    <row r="50" spans="1:13" ht="24.95" customHeight="1" x14ac:dyDescent="0.15">
      <c r="A50" s="310"/>
      <c r="B50" s="145" t="s">
        <v>124</v>
      </c>
      <c r="C50" s="191"/>
      <c r="D50" s="192"/>
      <c r="E50" s="377"/>
      <c r="F50" s="378"/>
      <c r="G50" s="45" t="s">
        <v>125</v>
      </c>
      <c r="H50" s="193">
        <v>1</v>
      </c>
      <c r="I50" s="193">
        <f>IF(E50*H50&lt;=$L$65,E50*H50,$L$65)</f>
        <v>0</v>
      </c>
      <c r="J50" s="182" t="s">
        <v>157</v>
      </c>
      <c r="L50" s="2">
        <v>3</v>
      </c>
    </row>
    <row r="51" spans="1:13" ht="24.95" customHeight="1" thickBot="1" x14ac:dyDescent="0.2">
      <c r="A51" s="311"/>
      <c r="B51" s="70"/>
      <c r="C51" s="71"/>
      <c r="D51" s="71"/>
      <c r="E51" s="72"/>
      <c r="F51" s="72"/>
      <c r="G51" s="72"/>
      <c r="H51" s="73" t="s">
        <v>13</v>
      </c>
      <c r="I51" s="74">
        <f>IF(SUM(I43:I48)&lt;=$L$51,SUM(I43:I48),$L$51)</f>
        <v>0</v>
      </c>
      <c r="J51" s="75" t="s">
        <v>144</v>
      </c>
      <c r="L51" s="2">
        <v>60</v>
      </c>
    </row>
    <row r="52" spans="1:13" ht="24.95" customHeight="1" thickBot="1" x14ac:dyDescent="0.2">
      <c r="A52" s="298" t="s">
        <v>16</v>
      </c>
      <c r="B52" s="299"/>
      <c r="C52" s="299"/>
      <c r="D52" s="299"/>
      <c r="E52" s="299"/>
      <c r="F52" s="299"/>
      <c r="G52" s="299"/>
      <c r="H52" s="300"/>
      <c r="I52" s="301" t="str">
        <f>I17+I42+I51&amp;"　点"</f>
        <v>0　点</v>
      </c>
      <c r="J52" s="302"/>
    </row>
    <row r="53" spans="1:13" ht="5.25" customHeight="1" x14ac:dyDescent="0.15">
      <c r="H53" s="2"/>
      <c r="I53" s="2"/>
    </row>
    <row r="54" spans="1:13" ht="14.25" customHeight="1" x14ac:dyDescent="0.15">
      <c r="A54" s="76"/>
      <c r="B54" s="77"/>
      <c r="C54" s="77"/>
      <c r="H54" s="2"/>
      <c r="I54" s="2"/>
    </row>
    <row r="55" spans="1:13" ht="14.25" customHeight="1" x14ac:dyDescent="0.15">
      <c r="A55" s="77"/>
      <c r="B55" s="78"/>
      <c r="C55" s="78"/>
      <c r="D55" s="79"/>
      <c r="E55" s="10"/>
      <c r="F55" s="10"/>
      <c r="H55" s="2"/>
      <c r="I55" s="2"/>
    </row>
    <row r="64" spans="1:13" x14ac:dyDescent="0.15">
      <c r="L64" s="2" t="b">
        <v>0</v>
      </c>
    </row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</sheetData>
  <mergeCells count="67">
    <mergeCell ref="E37:F37"/>
    <mergeCell ref="C18:C22"/>
    <mergeCell ref="C23:C25"/>
    <mergeCell ref="C26:C28"/>
    <mergeCell ref="A43:A51"/>
    <mergeCell ref="E32:F32"/>
    <mergeCell ref="E40:F40"/>
    <mergeCell ref="E41:F41"/>
    <mergeCell ref="E50:F50"/>
    <mergeCell ref="E19:F19"/>
    <mergeCell ref="E20:F20"/>
    <mergeCell ref="E21:F21"/>
    <mergeCell ref="A18:A42"/>
    <mergeCell ref="E18:F18"/>
    <mergeCell ref="E24:F24"/>
    <mergeCell ref="E27:F27"/>
    <mergeCell ref="J12:J14"/>
    <mergeCell ref="E25:F25"/>
    <mergeCell ref="E26:F26"/>
    <mergeCell ref="E33:F33"/>
    <mergeCell ref="E34:F34"/>
    <mergeCell ref="J15:J16"/>
    <mergeCell ref="J18:J39"/>
    <mergeCell ref="E28:F28"/>
    <mergeCell ref="E29:F29"/>
    <mergeCell ref="E30:F30"/>
    <mergeCell ref="E39:F39"/>
    <mergeCell ref="E38:F38"/>
    <mergeCell ref="E31:F31"/>
    <mergeCell ref="E35:F35"/>
    <mergeCell ref="E22:F22"/>
    <mergeCell ref="E23:F23"/>
    <mergeCell ref="A52:H52"/>
    <mergeCell ref="I52:J52"/>
    <mergeCell ref="C46:D46"/>
    <mergeCell ref="E46:F46"/>
    <mergeCell ref="B43:D43"/>
    <mergeCell ref="B44:C44"/>
    <mergeCell ref="E45:F45"/>
    <mergeCell ref="J44:J46"/>
    <mergeCell ref="E43:F43"/>
    <mergeCell ref="E44:F44"/>
    <mergeCell ref="J47:J48"/>
    <mergeCell ref="B11:D11"/>
    <mergeCell ref="E11:F11"/>
    <mergeCell ref="A12:A17"/>
    <mergeCell ref="B15:C16"/>
    <mergeCell ref="E13:F13"/>
    <mergeCell ref="E14:F14"/>
    <mergeCell ref="B12:C12"/>
    <mergeCell ref="B13:C13"/>
    <mergeCell ref="B14:C14"/>
    <mergeCell ref="A1:J1"/>
    <mergeCell ref="I4:J4"/>
    <mergeCell ref="A7:A8"/>
    <mergeCell ref="B7:B8"/>
    <mergeCell ref="C7:C8"/>
    <mergeCell ref="D7:E8"/>
    <mergeCell ref="F6:G6"/>
    <mergeCell ref="F7:G7"/>
    <mergeCell ref="H6:J6"/>
    <mergeCell ref="H7:J7"/>
    <mergeCell ref="H8:J10"/>
    <mergeCell ref="B9:E10"/>
    <mergeCell ref="A9:A10"/>
    <mergeCell ref="F8:G10"/>
    <mergeCell ref="B6:E6"/>
  </mergeCells>
  <phoneticPr fontI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&amp;R&amp;18自己採点方式（沖縄市内業者のみ）</oddHeader>
  </headerFooter>
  <rowBreaks count="1" manualBreakCount="1">
    <brk id="52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9" r:id="rId4" name="Check Box 21">
              <controlPr defaultSize="0" autoFill="0" autoLine="0" autoPict="0">
                <anchor moveWithCells="1">
                  <from>
                    <xdr:col>4</xdr:col>
                    <xdr:colOff>9525</xdr:colOff>
                    <xdr:row>14</xdr:row>
                    <xdr:rowOff>38100</xdr:rowOff>
                  </from>
                  <to>
                    <xdr:col>4</xdr:col>
                    <xdr:colOff>428625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5" name="Check Box 23">
              <controlPr defaultSize="0" autoFill="0" autoLine="0" autoPict="0">
                <anchor moveWithCells="1">
                  <from>
                    <xdr:col>4</xdr:col>
                    <xdr:colOff>9525</xdr:colOff>
                    <xdr:row>15</xdr:row>
                    <xdr:rowOff>38100</xdr:rowOff>
                  </from>
                  <to>
                    <xdr:col>4</xdr:col>
                    <xdr:colOff>428625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6" name="Check Box 24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38100</xdr:rowOff>
                  </from>
                  <to>
                    <xdr:col>5</xdr:col>
                    <xdr:colOff>285750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7" name="Check Box 34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47625</xdr:rowOff>
                  </from>
                  <to>
                    <xdr:col>5</xdr:col>
                    <xdr:colOff>285750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8" name="Check Box 40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38100</xdr:rowOff>
                  </from>
                  <to>
                    <xdr:col>5</xdr:col>
                    <xdr:colOff>285750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9" name="Check Box 41">
              <controlPr defaultSize="0" autoFill="0" autoLine="0" autoPict="0">
                <anchor moveWithCells="1">
                  <from>
                    <xdr:col>4</xdr:col>
                    <xdr:colOff>9525</xdr:colOff>
                    <xdr:row>11</xdr:row>
                    <xdr:rowOff>38100</xdr:rowOff>
                  </from>
                  <to>
                    <xdr:col>4</xdr:col>
                    <xdr:colOff>428625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0" name="Check Box 42">
              <controlPr defaultSize="0" autoFill="0" autoLine="0" autoPict="0">
                <anchor moveWithCells="1">
                  <from>
                    <xdr:col>4</xdr:col>
                    <xdr:colOff>9525</xdr:colOff>
                    <xdr:row>47</xdr:row>
                    <xdr:rowOff>38100</xdr:rowOff>
                  </from>
                  <to>
                    <xdr:col>4</xdr:col>
                    <xdr:colOff>428625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1" name="Check Box 43">
              <controlPr defaultSize="0" autoFill="0" autoLine="0" autoPict="0">
                <anchor moveWithCells="1">
                  <from>
                    <xdr:col>5</xdr:col>
                    <xdr:colOff>9525</xdr:colOff>
                    <xdr:row>47</xdr:row>
                    <xdr:rowOff>38100</xdr:rowOff>
                  </from>
                  <to>
                    <xdr:col>5</xdr:col>
                    <xdr:colOff>285750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2" name="Check Box 44">
              <controlPr defaultSize="0" autoFill="0" autoLine="0" autoPict="0">
                <anchor moveWithCells="1">
                  <from>
                    <xdr:col>4</xdr:col>
                    <xdr:colOff>9525</xdr:colOff>
                    <xdr:row>48</xdr:row>
                    <xdr:rowOff>38100</xdr:rowOff>
                  </from>
                  <to>
                    <xdr:col>4</xdr:col>
                    <xdr:colOff>428625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3" name="Check Box 45">
              <controlPr defaultSize="0" autoFill="0" autoLine="0" autoPict="0">
                <anchor moveWithCells="1">
                  <from>
                    <xdr:col>5</xdr:col>
                    <xdr:colOff>9525</xdr:colOff>
                    <xdr:row>48</xdr:row>
                    <xdr:rowOff>38100</xdr:rowOff>
                  </from>
                  <to>
                    <xdr:col>5</xdr:col>
                    <xdr:colOff>285750</xdr:colOff>
                    <xdr:row>48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建築コンサル</vt:lpstr>
      <vt:lpstr>土木コンサル</vt:lpstr>
      <vt:lpstr>建築コンサル!Print_Area</vt:lpstr>
      <vt:lpstr>土木コンサル!Print_Area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上原　幸太</cp:lastModifiedBy>
  <cp:lastPrinted>2026-10-15T03:05:18Z</cp:lastPrinted>
  <dcterms:created xsi:type="dcterms:W3CDTF">2016-06-07T00:23:19Z</dcterms:created>
  <dcterms:modified xsi:type="dcterms:W3CDTF">2026-11-04T12:29:03Z</dcterms:modified>
</cp:coreProperties>
</file>