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5.入札・契約\13.入札参加資格審査業務\令和7年・8年度\入札参加審査申請書（随時）要領\入札参加申請（コンサル）\様式（コンサル）\"/>
    </mc:Choice>
  </mc:AlternateContent>
  <xr:revisionPtr revIDLastSave="0" documentId="8_{66E968EC-0608-4F6C-AD29-A23F9FE53A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建築コンサル" sheetId="1" r:id="rId1"/>
    <sheet name="土木コンサル" sheetId="2" r:id="rId2"/>
  </sheets>
  <definedNames>
    <definedName name="_xlnm.Print_Area" localSheetId="0">建築コンサル!$A$1:$J$58</definedName>
    <definedName name="_xlnm.Print_Area" localSheetId="1">土木コンサル!$A$1:$J$51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2" l="1"/>
  <c r="I53" i="1"/>
  <c r="I48" i="2"/>
  <c r="I51" i="1"/>
  <c r="I44" i="2"/>
  <c r="I47" i="1"/>
  <c r="I43" i="2"/>
  <c r="I46" i="1"/>
  <c r="I17" i="1"/>
  <c r="I14" i="2"/>
  <c r="I17" i="2" s="1"/>
  <c r="I14" i="1"/>
  <c r="I13" i="2"/>
  <c r="I13" i="1"/>
  <c r="I44" i="1"/>
  <c r="I49" i="2" l="1"/>
  <c r="I16" i="2"/>
  <c r="I52" i="1"/>
  <c r="I16" i="1"/>
  <c r="I45" i="1"/>
  <c r="I43" i="1"/>
  <c r="I42" i="1"/>
  <c r="I41" i="1"/>
  <c r="I40" i="1"/>
  <c r="I26" i="1"/>
  <c r="I27" i="1"/>
  <c r="I28" i="1"/>
  <c r="I22" i="1"/>
  <c r="I21" i="1"/>
  <c r="I35" i="2"/>
  <c r="I28" i="2"/>
  <c r="I15" i="2"/>
  <c r="I38" i="1" l="1"/>
  <c r="I39" i="1"/>
  <c r="I37" i="1"/>
  <c r="I36" i="1"/>
  <c r="I35" i="1"/>
  <c r="I34" i="1"/>
  <c r="I33" i="1"/>
  <c r="I32" i="1"/>
  <c r="I31" i="1"/>
  <c r="I30" i="1"/>
  <c r="I29" i="1"/>
  <c r="I25" i="1"/>
  <c r="I24" i="1"/>
  <c r="I23" i="1"/>
  <c r="I20" i="1"/>
  <c r="I19" i="1"/>
  <c r="I18" i="1"/>
  <c r="I42" i="2" l="1"/>
  <c r="I41" i="2"/>
  <c r="I40" i="2"/>
  <c r="I39" i="2"/>
  <c r="I38" i="2"/>
  <c r="I37" i="2"/>
  <c r="I36" i="2"/>
  <c r="I18" i="2" l="1"/>
  <c r="I12" i="2"/>
  <c r="I12" i="1"/>
  <c r="I23" i="2"/>
  <c r="I22" i="2"/>
  <c r="I20" i="2"/>
  <c r="I19" i="2"/>
  <c r="I27" i="2"/>
  <c r="I29" i="2"/>
  <c r="I30" i="2"/>
  <c r="I31" i="2"/>
  <c r="I32" i="2"/>
  <c r="I33" i="2"/>
  <c r="I34" i="2"/>
  <c r="I26" i="2"/>
  <c r="I25" i="2"/>
  <c r="I24" i="2"/>
  <c r="I47" i="2"/>
  <c r="I46" i="2"/>
  <c r="I45" i="2"/>
  <c r="I21" i="2"/>
  <c r="I48" i="1" l="1"/>
  <c r="I50" i="1"/>
  <c r="I49" i="1"/>
  <c r="I15" i="1"/>
  <c r="I51" i="2" l="1"/>
  <c r="I54" i="1" l="1"/>
</calcChain>
</file>

<file path=xl/sharedStrings.xml><?xml version="1.0" encoding="utf-8"?>
<sst xmlns="http://schemas.openxmlformats.org/spreadsheetml/2006/main" count="250" uniqueCount="114">
  <si>
    <t>経営事項</t>
    <rPh sb="0" eb="2">
      <t>ケイエイ</t>
    </rPh>
    <rPh sb="2" eb="4">
      <t>ジコウ</t>
    </rPh>
    <phoneticPr fontId="1"/>
  </si>
  <si>
    <t>事項</t>
    <rPh sb="0" eb="2">
      <t>ジコウ</t>
    </rPh>
    <phoneticPr fontId="1"/>
  </si>
  <si>
    <t>評価項目</t>
    <rPh sb="0" eb="2">
      <t>ヒョウカ</t>
    </rPh>
    <rPh sb="2" eb="4">
      <t>コウモク</t>
    </rPh>
    <phoneticPr fontId="1"/>
  </si>
  <si>
    <t>配点</t>
    <rPh sb="0" eb="2">
      <t>ハイテン</t>
    </rPh>
    <phoneticPr fontId="1"/>
  </si>
  <si>
    <t>備考</t>
    <rPh sb="0" eb="2">
      <t>ビコウ</t>
    </rPh>
    <phoneticPr fontId="1"/>
  </si>
  <si>
    <t>営業年数</t>
    <rPh sb="0" eb="2">
      <t>エイギョウ</t>
    </rPh>
    <rPh sb="2" eb="4">
      <t>ネンスウ</t>
    </rPh>
    <phoneticPr fontId="1"/>
  </si>
  <si>
    <t>年間平均実績高</t>
    <rPh sb="0" eb="2">
      <t>ネンカン</t>
    </rPh>
    <rPh sb="2" eb="4">
      <t>ヘイキン</t>
    </rPh>
    <rPh sb="4" eb="7">
      <t>ジッセキダカ</t>
    </rPh>
    <phoneticPr fontId="1"/>
  </si>
  <si>
    <t>品質保証</t>
    <rPh sb="0" eb="2">
      <t>ヒンシツ</t>
    </rPh>
    <rPh sb="2" eb="4">
      <t>ホショウ</t>
    </rPh>
    <phoneticPr fontId="1"/>
  </si>
  <si>
    <t>技術的事項</t>
    <rPh sb="0" eb="3">
      <t>ギジュツテキ</t>
    </rPh>
    <rPh sb="3" eb="5">
      <t>ジコウ</t>
    </rPh>
    <phoneticPr fontId="1"/>
  </si>
  <si>
    <t>年</t>
    <rPh sb="0" eb="1">
      <t>ネン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</si>
  <si>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</si>
  <si>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</si>
  <si>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</si>
  <si>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採点</t>
    <rPh sb="0" eb="2">
      <t>サイテン</t>
    </rPh>
    <phoneticPr fontId="1"/>
  </si>
  <si>
    <t>小　計</t>
    <phoneticPr fontId="1"/>
  </si>
  <si>
    <t>小　計</t>
    <rPh sb="0" eb="1">
      <t>ショウ</t>
    </rPh>
    <rPh sb="2" eb="3">
      <t>ケイ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</si>
  <si>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</si>
  <si>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</si>
  <si>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総合評価点　　　　　</t>
    <rPh sb="0" eb="2">
      <t>ソウゴウ</t>
    </rPh>
    <rPh sb="2" eb="5">
      <t>ヒョウカテン</t>
    </rPh>
    <phoneticPr fontId="1"/>
  </si>
  <si>
    <t>回</t>
    <rPh sb="0" eb="1">
      <t>カイ</t>
    </rPh>
    <phoneticPr fontId="1"/>
  </si>
  <si>
    <t>建築士</t>
    <rPh sb="0" eb="3">
      <t>ケンチクシ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</si>
  <si>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</si>
  <si>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</si>
  <si>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２級土木</t>
    <rPh sb="1" eb="2">
      <t>キュウ</t>
    </rPh>
    <rPh sb="2" eb="4">
      <t>ドボク</t>
    </rPh>
    <phoneticPr fontId="1"/>
  </si>
  <si>
    <t>２級薬液</t>
    <rPh sb="1" eb="2">
      <t>キュウ</t>
    </rPh>
    <rPh sb="2" eb="4">
      <t>ヤクエキ</t>
    </rPh>
    <phoneticPr fontId="1"/>
  </si>
  <si>
    <t>電気施工管理</t>
    <rPh sb="0" eb="2">
      <t>デンキ</t>
    </rPh>
    <rPh sb="2" eb="4">
      <t>セコウ</t>
    </rPh>
    <rPh sb="4" eb="6">
      <t>カンリ</t>
    </rPh>
    <phoneticPr fontId="1"/>
  </si>
  <si>
    <t>電気主任技術者</t>
    <rPh sb="0" eb="2">
      <t>デンキ</t>
    </rPh>
    <rPh sb="2" eb="4">
      <t>シュニン</t>
    </rPh>
    <rPh sb="4" eb="7">
      <t>ギジュツシャ</t>
    </rPh>
    <phoneticPr fontId="1"/>
  </si>
  <si>
    <t>１種</t>
    <rPh sb="1" eb="2">
      <t>シュ</t>
    </rPh>
    <phoneticPr fontId="1"/>
  </si>
  <si>
    <t>２種</t>
    <rPh sb="1" eb="2">
      <t>シュ</t>
    </rPh>
    <phoneticPr fontId="1"/>
  </si>
  <si>
    <t>電気工事士</t>
    <rPh sb="0" eb="2">
      <t>デンキ</t>
    </rPh>
    <rPh sb="2" eb="4">
      <t>コウジ</t>
    </rPh>
    <rPh sb="4" eb="5">
      <t>シ</t>
    </rPh>
    <phoneticPr fontId="1"/>
  </si>
  <si>
    <t>管工事施工管理</t>
    <rPh sb="0" eb="1">
      <t>カン</t>
    </rPh>
    <rPh sb="1" eb="3">
      <t>コウジ</t>
    </rPh>
    <rPh sb="3" eb="5">
      <t>セコウ</t>
    </rPh>
    <rPh sb="5" eb="7">
      <t>カンリ</t>
    </rPh>
    <phoneticPr fontId="1"/>
  </si>
  <si>
    <t>給水装置工事主任技術</t>
    <rPh sb="0" eb="2">
      <t>キュウスイ</t>
    </rPh>
    <rPh sb="2" eb="4">
      <t>ソウチ</t>
    </rPh>
    <rPh sb="4" eb="6">
      <t>コウジ</t>
    </rPh>
    <rPh sb="6" eb="8">
      <t>シュニン</t>
    </rPh>
    <rPh sb="8" eb="10">
      <t>ギジュツ</t>
    </rPh>
    <phoneticPr fontId="1"/>
  </si>
  <si>
    <t>建築設備士</t>
    <rPh sb="0" eb="2">
      <t>ケンチク</t>
    </rPh>
    <rPh sb="2" eb="4">
      <t>セツビ</t>
    </rPh>
    <rPh sb="4" eb="5">
      <t>シ</t>
    </rPh>
    <phoneticPr fontId="1"/>
  </si>
  <si>
    <t>建築積算士</t>
    <rPh sb="0" eb="2">
      <t>ケンチク</t>
    </rPh>
    <rPh sb="2" eb="4">
      <t>セキサン</t>
    </rPh>
    <rPh sb="4" eb="5">
      <t>シ</t>
    </rPh>
    <phoneticPr fontId="1"/>
  </si>
  <si>
    <t>市主催及び共催行事への協力（ボランティア活動）</t>
    <rPh sb="0" eb="1">
      <t>シ</t>
    </rPh>
    <rPh sb="1" eb="3">
      <t>シュサイ</t>
    </rPh>
    <rPh sb="3" eb="4">
      <t>オヨ</t>
    </rPh>
    <rPh sb="5" eb="7">
      <t>キョウサイ</t>
    </rPh>
    <rPh sb="7" eb="9">
      <t>ギョウジ</t>
    </rPh>
    <rPh sb="11" eb="13">
      <t>キョウリョク</t>
    </rPh>
    <rPh sb="20" eb="22">
      <t>カツドウ</t>
    </rPh>
    <phoneticPr fontId="1"/>
  </si>
  <si>
    <t>土地区画整理士</t>
    <rPh sb="0" eb="2">
      <t>トチ</t>
    </rPh>
    <rPh sb="2" eb="4">
      <t>クカク</t>
    </rPh>
    <rPh sb="4" eb="6">
      <t>セイリ</t>
    </rPh>
    <rPh sb="6" eb="7">
      <t>シ</t>
    </rPh>
    <phoneticPr fontId="1"/>
  </si>
  <si>
    <t>地質調査技士</t>
    <rPh sb="0" eb="2">
      <t>チシツ</t>
    </rPh>
    <rPh sb="2" eb="4">
      <t>チョウサ</t>
    </rPh>
    <rPh sb="4" eb="6">
      <t>ギシ</t>
    </rPh>
    <phoneticPr fontId="1"/>
  </si>
  <si>
    <t>耐力度</t>
    <rPh sb="0" eb="2">
      <t>タイリョク</t>
    </rPh>
    <rPh sb="2" eb="3">
      <t>ド</t>
    </rPh>
    <phoneticPr fontId="1"/>
  </si>
  <si>
    <t>市の表彰を受けた者</t>
    <rPh sb="0" eb="1">
      <t>シ</t>
    </rPh>
    <rPh sb="2" eb="4">
      <t>ヒョウショウ</t>
    </rPh>
    <rPh sb="5" eb="6">
      <t>ウ</t>
    </rPh>
    <rPh sb="8" eb="9">
      <t>モノ</t>
    </rPh>
    <phoneticPr fontId="1"/>
  </si>
  <si>
    <t>ＴＥＬ</t>
    <phoneticPr fontId="1"/>
  </si>
  <si>
    <t>ＦＡＸ</t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</si>
  <si>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</si>
  <si>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ＴＥＬ</t>
    <phoneticPr fontId="1"/>
  </si>
  <si>
    <t>E-mail</t>
    <phoneticPr fontId="1"/>
  </si>
  <si>
    <t>担当者　</t>
    <rPh sb="0" eb="2">
      <t>タントウ</t>
    </rPh>
    <rPh sb="2" eb="3">
      <t>シャ</t>
    </rPh>
    <phoneticPr fontId="1"/>
  </si>
  <si>
    <t>代表者名</t>
    <rPh sb="0" eb="3">
      <t>ダイヒョウシャ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</si>
  <si>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</si>
  <si>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年</t>
    <rPh sb="0" eb="1">
      <t>ネン</t>
    </rPh>
    <phoneticPr fontId="1"/>
  </si>
  <si>
    <t>業者番号　　（3○○○○　5桁番号）</t>
    <rPh sb="14" eb="15">
      <t>ケタ</t>
    </rPh>
    <rPh sb="15" eb="17">
      <t>バンゴウ</t>
    </rPh>
    <phoneticPr fontId="1"/>
  </si>
  <si>
    <t>建築士事務所登録番号　　　　</t>
    <rPh sb="0" eb="3">
      <t>ケンチクシ</t>
    </rPh>
    <rPh sb="3" eb="6">
      <t>ジムショ</t>
    </rPh>
    <rPh sb="6" eb="8">
      <t>トウロク</t>
    </rPh>
    <rPh sb="8" eb="10">
      <t>バンゴウ</t>
    </rPh>
    <phoneticPr fontId="1"/>
  </si>
  <si>
    <t>登録希望　　業種　　　　（複数可）</t>
    <rPh sb="0" eb="2">
      <t>トウロク</t>
    </rPh>
    <rPh sb="2" eb="4">
      <t>キボウ</t>
    </rPh>
    <rPh sb="6" eb="8">
      <t>ギョウシュ</t>
    </rPh>
    <rPh sb="13" eb="15">
      <t>フクスウ</t>
    </rPh>
    <rPh sb="15" eb="16">
      <t>カ</t>
    </rPh>
    <phoneticPr fontId="1"/>
  </si>
  <si>
    <t>土木施工管理</t>
    <phoneticPr fontId="1"/>
  </si>
  <si>
    <t>下水道検定</t>
    <phoneticPr fontId="1"/>
  </si>
  <si>
    <t>磁気探査技士</t>
    <phoneticPr fontId="1"/>
  </si>
  <si>
    <t>ＲＣＣＭ</t>
    <phoneticPr fontId="1"/>
  </si>
  <si>
    <t>各部門</t>
    <rPh sb="0" eb="3">
      <t>カクブモン</t>
    </rPh>
    <phoneticPr fontId="1"/>
  </si>
  <si>
    <t>測量</t>
    <rPh sb="0" eb="2">
      <t>ソクリョウ</t>
    </rPh>
    <phoneticPr fontId="1"/>
  </si>
  <si>
    <t>測量士</t>
    <rPh sb="0" eb="3">
      <t>ソクリョウシ</t>
    </rPh>
    <phoneticPr fontId="1"/>
  </si>
  <si>
    <t>測量士補</t>
    <rPh sb="0" eb="3">
      <t>ソクリョウシ</t>
    </rPh>
    <rPh sb="3" eb="4">
      <t>ホ</t>
    </rPh>
    <phoneticPr fontId="1"/>
  </si>
  <si>
    <t>造園施工管理技士</t>
    <rPh sb="0" eb="2">
      <t>ゾウエン</t>
    </rPh>
    <rPh sb="2" eb="4">
      <t>セコウ</t>
    </rPh>
    <rPh sb="4" eb="6">
      <t>カンリ</t>
    </rPh>
    <rPh sb="6" eb="8">
      <t>ギシ</t>
    </rPh>
    <phoneticPr fontId="1"/>
  </si>
  <si>
    <t>技術士</t>
    <rPh sb="0" eb="3">
      <t>ギジュツシ</t>
    </rPh>
    <phoneticPr fontId="1"/>
  </si>
  <si>
    <t>土木学会認定土木技術者</t>
    <rPh sb="0" eb="2">
      <t>ドボク</t>
    </rPh>
    <rPh sb="2" eb="4">
      <t>ガッカイ</t>
    </rPh>
    <rPh sb="4" eb="6">
      <t>ニンテイ</t>
    </rPh>
    <rPh sb="6" eb="8">
      <t>ドボク</t>
    </rPh>
    <rPh sb="8" eb="11">
      <t>ギジュツシャ</t>
    </rPh>
    <phoneticPr fontId="1"/>
  </si>
  <si>
    <t>資本金（自己資金以外）</t>
    <rPh sb="0" eb="2">
      <t>シホン</t>
    </rPh>
    <rPh sb="2" eb="3">
      <t>キン</t>
    </rPh>
    <rPh sb="4" eb="6">
      <t>ジコ</t>
    </rPh>
    <rPh sb="6" eb="8">
      <t>シキン</t>
    </rPh>
    <rPh sb="8" eb="10">
      <t>イガイ</t>
    </rPh>
    <phoneticPr fontId="1"/>
  </si>
  <si>
    <t>入力箇所</t>
    <rPh sb="0" eb="2">
      <t>ニュウリョク</t>
    </rPh>
    <rPh sb="2" eb="4">
      <t>カショ</t>
    </rPh>
    <phoneticPr fontId="1"/>
  </si>
  <si>
    <t>ISO9001</t>
    <phoneticPr fontId="1"/>
  </si>
  <si>
    <t>ISO14001</t>
    <phoneticPr fontId="1"/>
  </si>
  <si>
    <t>ISO9001</t>
    <phoneticPr fontId="1"/>
  </si>
  <si>
    <t>構造1級建築士</t>
    <rPh sb="0" eb="2">
      <t>コウゾウ</t>
    </rPh>
    <rPh sb="3" eb="4">
      <t>キュウ</t>
    </rPh>
    <rPh sb="4" eb="7">
      <t>ケンチクシ</t>
    </rPh>
    <phoneticPr fontId="1"/>
  </si>
  <si>
    <t>キャスビー建築評価員</t>
    <phoneticPr fontId="1"/>
  </si>
  <si>
    <t>耐震診断資格者</t>
    <rPh sb="0" eb="4">
      <t>タイシンシンダン</t>
    </rPh>
    <rPh sb="4" eb="7">
      <t>シカクシャ</t>
    </rPh>
    <phoneticPr fontId="1"/>
  </si>
  <si>
    <t>小　計</t>
    <phoneticPr fontId="1"/>
  </si>
  <si>
    <t>　　　　　　　　　　　　　　　　　　　　　　　　　　　</t>
    <phoneticPr fontId="1"/>
  </si>
  <si>
    <t>２級鋼構</t>
    <rPh sb="1" eb="2">
      <t>キュウ</t>
    </rPh>
    <rPh sb="2" eb="3">
      <t>ハガネ</t>
    </rPh>
    <rPh sb="3" eb="4">
      <t>カマエ</t>
    </rPh>
    <phoneticPr fontId="1"/>
  </si>
  <si>
    <t>総合技術監理部門1人につき</t>
    <rPh sb="0" eb="8">
      <t>ソウゴウギジュツカンリブモン</t>
    </rPh>
    <rPh sb="9" eb="10">
      <t>ニン</t>
    </rPh>
    <phoneticPr fontId="1"/>
  </si>
  <si>
    <t>上記以外各部門</t>
    <rPh sb="0" eb="4">
      <t>ジョウキイガイ</t>
    </rPh>
    <rPh sb="4" eb="7">
      <t>カクブモン</t>
    </rPh>
    <phoneticPr fontId="1"/>
  </si>
  <si>
    <t>コンクリート診断士</t>
    <rPh sb="6" eb="9">
      <t>シンダンシ</t>
    </rPh>
    <phoneticPr fontId="1"/>
  </si>
  <si>
    <t>個人</t>
    <rPh sb="0" eb="2">
      <t>コジン</t>
    </rPh>
    <phoneticPr fontId="1"/>
  </si>
  <si>
    <t>市内中小企業団体会加入年数（1年につき1点）</t>
    <rPh sb="0" eb="2">
      <t>シナイ</t>
    </rPh>
    <rPh sb="2" eb="8">
      <t>チュウショウキギョウダンタイ</t>
    </rPh>
    <rPh sb="8" eb="9">
      <t>カイ</t>
    </rPh>
    <rPh sb="9" eb="11">
      <t>カニュウ</t>
    </rPh>
    <rPh sb="11" eb="13">
      <t>ネンスウ</t>
    </rPh>
    <rPh sb="15" eb="16">
      <t>ネン</t>
    </rPh>
    <rPh sb="20" eb="21">
      <t>テン</t>
    </rPh>
    <phoneticPr fontId="1"/>
  </si>
  <si>
    <t>※R4・R5年度内</t>
    <rPh sb="6" eb="8">
      <t>ネンド</t>
    </rPh>
    <rPh sb="8" eb="9">
      <t>ナイ</t>
    </rPh>
    <phoneticPr fontId="1"/>
  </si>
  <si>
    <t>事業所</t>
    <rPh sb="0" eb="3">
      <t>ジギョウショ</t>
    </rPh>
    <phoneticPr fontId="1"/>
  </si>
  <si>
    <t xml:space="preserve">
令和7・8年度測量及び建設コンサルタント等業務入札参加申請内容を記入</t>
    <rPh sb="1" eb="2">
      <t>レイ</t>
    </rPh>
    <rPh sb="2" eb="3">
      <t>ワ</t>
    </rPh>
    <rPh sb="7" eb="8">
      <t>ド</t>
    </rPh>
    <rPh sb="8" eb="10">
      <t>ソクリョウ</t>
    </rPh>
    <rPh sb="10" eb="11">
      <t>オヨ</t>
    </rPh>
    <rPh sb="12" eb="14">
      <t>ケンセツ</t>
    </rPh>
    <rPh sb="21" eb="22">
      <t>トウ</t>
    </rPh>
    <rPh sb="22" eb="24">
      <t>ギョウム</t>
    </rPh>
    <phoneticPr fontId="1"/>
  </si>
  <si>
    <t>市内中小企業団体加入年数</t>
    <rPh sb="0" eb="8">
      <t>シナイチュウショウキギョウダンタイ</t>
    </rPh>
    <rPh sb="8" eb="12">
      <t>カニュウネンスウ</t>
    </rPh>
    <phoneticPr fontId="1"/>
  </si>
  <si>
    <t>上限50点</t>
    <rPh sb="0" eb="2">
      <t>ジョウゲン</t>
    </rPh>
    <rPh sb="4" eb="5">
      <t>テン</t>
    </rPh>
    <phoneticPr fontId="1"/>
  </si>
  <si>
    <t>1～10</t>
    <phoneticPr fontId="1"/>
  </si>
  <si>
    <t>上限150点</t>
    <rPh sb="0" eb="2">
      <t>ジョウゲン</t>
    </rPh>
    <rPh sb="5" eb="6">
      <t>テン</t>
    </rPh>
    <phoneticPr fontId="1"/>
  </si>
  <si>
    <t>設備設計１級建築士</t>
    <rPh sb="0" eb="2">
      <t>セツビ</t>
    </rPh>
    <rPh sb="2" eb="4">
      <t>セッケイ</t>
    </rPh>
    <rPh sb="5" eb="9">
      <t>キュウケンチクシ</t>
    </rPh>
    <phoneticPr fontId="1"/>
  </si>
  <si>
    <t>建築設備士</t>
    <rPh sb="0" eb="5">
      <t>ケンチクセツビシ</t>
    </rPh>
    <phoneticPr fontId="1"/>
  </si>
  <si>
    <t>建築積算士</t>
    <rPh sb="0" eb="5">
      <t>ケンチクセキサンシ</t>
    </rPh>
    <phoneticPr fontId="1"/>
  </si>
  <si>
    <t>建築コスト管理士</t>
    <rPh sb="0" eb="2">
      <t>ケンチク</t>
    </rPh>
    <rPh sb="5" eb="8">
      <t>カンリシ</t>
    </rPh>
    <phoneticPr fontId="1"/>
  </si>
  <si>
    <t>総合技術監理部門</t>
    <rPh sb="0" eb="8">
      <t>ソウゴウギジュツカンリブモン</t>
    </rPh>
    <phoneticPr fontId="1"/>
  </si>
  <si>
    <t>上記以外部門</t>
    <rPh sb="0" eb="6">
      <t>ジョウキイガイブモン</t>
    </rPh>
    <phoneticPr fontId="1"/>
  </si>
  <si>
    <t>補償業務管理士</t>
    <rPh sb="0" eb="7">
      <t>ホショウギョウムカンリシ</t>
    </rPh>
    <phoneticPr fontId="1"/>
  </si>
  <si>
    <t>省エネ適合性判定員資格</t>
    <rPh sb="0" eb="1">
      <t>ショウ</t>
    </rPh>
    <rPh sb="3" eb="6">
      <t>テキゴウセイ</t>
    </rPh>
    <rPh sb="6" eb="9">
      <t>ハンテイイン</t>
    </rPh>
    <rPh sb="9" eb="11">
      <t>シカク</t>
    </rPh>
    <phoneticPr fontId="1"/>
  </si>
  <si>
    <t>甲種消防設備士</t>
    <rPh sb="0" eb="2">
      <t>コウシュ</t>
    </rPh>
    <rPh sb="2" eb="7">
      <t>ショウボウセツビシ</t>
    </rPh>
    <phoneticPr fontId="1"/>
  </si>
  <si>
    <t>特類</t>
    <rPh sb="0" eb="2">
      <t>トクルイ</t>
    </rPh>
    <phoneticPr fontId="1"/>
  </si>
  <si>
    <t>乙種消防設備士</t>
    <rPh sb="0" eb="2">
      <t>オツシュ</t>
    </rPh>
    <rPh sb="2" eb="7">
      <t>ショウボウセツビシ</t>
    </rPh>
    <phoneticPr fontId="1"/>
  </si>
  <si>
    <t>その他</t>
    <rPh sb="2" eb="3">
      <t>タ</t>
    </rPh>
    <phoneticPr fontId="1"/>
  </si>
  <si>
    <t>市自治会加入（個人・事業所）</t>
    <rPh sb="0" eb="1">
      <t>シ</t>
    </rPh>
    <rPh sb="1" eb="4">
      <t>ジチカイ</t>
    </rPh>
    <rPh sb="4" eb="6">
      <t>カニュウ</t>
    </rPh>
    <rPh sb="7" eb="9">
      <t>コジン</t>
    </rPh>
    <rPh sb="10" eb="13">
      <t>ジギョウショ</t>
    </rPh>
    <phoneticPr fontId="1"/>
  </si>
  <si>
    <t>障がい者雇用</t>
    <rPh sb="0" eb="1">
      <t>ショウ</t>
    </rPh>
    <rPh sb="3" eb="4">
      <t>シャ</t>
    </rPh>
    <rPh sb="4" eb="6">
      <t>コヨウ</t>
    </rPh>
    <phoneticPr fontId="1"/>
  </si>
  <si>
    <t>市主催及び共催行事への協力（ボランティア活動・寄付）</t>
    <rPh sb="0" eb="1">
      <t>シ</t>
    </rPh>
    <rPh sb="1" eb="3">
      <t>シュサイ</t>
    </rPh>
    <rPh sb="3" eb="4">
      <t>オヨ</t>
    </rPh>
    <rPh sb="5" eb="7">
      <t>キョウサイ</t>
    </rPh>
    <rPh sb="7" eb="9">
      <t>ギョウジ</t>
    </rPh>
    <rPh sb="11" eb="13">
      <t>キョウリョク</t>
    </rPh>
    <rPh sb="20" eb="22">
      <t>カツドウ</t>
    </rPh>
    <rPh sb="23" eb="25">
      <t>キフ</t>
    </rPh>
    <phoneticPr fontId="1"/>
  </si>
  <si>
    <t>上限150点</t>
    <phoneticPr fontId="1"/>
  </si>
  <si>
    <t>上限50点</t>
    <phoneticPr fontId="1"/>
  </si>
  <si>
    <t>0～25</t>
    <phoneticPr fontId="1"/>
  </si>
  <si>
    <t>0～5</t>
    <phoneticPr fontId="1"/>
  </si>
  <si>
    <t>建築施工管理技士</t>
    <rPh sb="0" eb="2">
      <t>ケンチク</t>
    </rPh>
    <rPh sb="2" eb="8">
      <t>セコウカンリギシ</t>
    </rPh>
    <phoneticPr fontId="1"/>
  </si>
  <si>
    <t>令和7・8年度　沖縄市総合評価点採点順位表（建築関係建設コンサルタント業務）</t>
    <rPh sb="0" eb="1">
      <t>レイ</t>
    </rPh>
    <rPh sb="1" eb="2">
      <t>ワ</t>
    </rPh>
    <rPh sb="5" eb="7">
      <t>ネンド</t>
    </rPh>
    <rPh sb="6" eb="7">
      <t>ド</t>
    </rPh>
    <rPh sb="8" eb="11">
      <t>オキナワシ</t>
    </rPh>
    <rPh sb="11" eb="13">
      <t>ソウゴウ</t>
    </rPh>
    <rPh sb="13" eb="15">
      <t>ヒョウカ</t>
    </rPh>
    <rPh sb="15" eb="16">
      <t>テン</t>
    </rPh>
    <rPh sb="16" eb="18">
      <t>サイテン</t>
    </rPh>
    <rPh sb="18" eb="20">
      <t>ジュンイ</t>
    </rPh>
    <rPh sb="20" eb="21">
      <t>ヒョウ</t>
    </rPh>
    <rPh sb="22" eb="24">
      <t>ケンチク</t>
    </rPh>
    <rPh sb="24" eb="26">
      <t>カンケイ</t>
    </rPh>
    <rPh sb="26" eb="28">
      <t>ケンセツ</t>
    </rPh>
    <rPh sb="35" eb="37">
      <t>ギョウム</t>
    </rPh>
    <phoneticPr fontId="1"/>
  </si>
  <si>
    <t>令和7・8年度　沖縄市総合評価点採点順位表（土木関係建設コンサルタント業務）</t>
    <rPh sb="0" eb="2">
      <t>レイワ</t>
    </rPh>
    <rPh sb="5" eb="7">
      <t>ネンド</t>
    </rPh>
    <rPh sb="8" eb="11">
      <t>オキナワシ</t>
    </rPh>
    <rPh sb="11" eb="13">
      <t>ソウゴウ</t>
    </rPh>
    <rPh sb="13" eb="15">
      <t>ヒョウカ</t>
    </rPh>
    <rPh sb="15" eb="16">
      <t>テン</t>
    </rPh>
    <rPh sb="16" eb="18">
      <t>サイテン</t>
    </rPh>
    <rPh sb="18" eb="20">
      <t>ジュンイ</t>
    </rPh>
    <rPh sb="20" eb="21">
      <t>ヒョウ</t>
    </rPh>
    <rPh sb="22" eb="24">
      <t>ドボク</t>
    </rPh>
    <rPh sb="24" eb="26">
      <t>カンケイ</t>
    </rPh>
    <rPh sb="26" eb="28">
      <t>ケンセツ</t>
    </rPh>
    <rPh sb="35" eb="37">
      <t>ギョウム</t>
    </rPh>
    <phoneticPr fontId="1"/>
  </si>
  <si>
    <t>（1）申請月1日時点
（2）証明書類添付　　　　　　　　　　　　　　</t>
    <rPh sb="3" eb="6">
      <t>シンセイヅキ</t>
    </rPh>
    <rPh sb="6" eb="8">
      <t>ツイタチ</t>
    </rPh>
    <rPh sb="8" eb="10">
      <t>ジテン</t>
    </rPh>
    <rPh sb="16" eb="18">
      <t>ショルイ</t>
    </rPh>
    <rPh sb="18" eb="20">
      <t>テンプ</t>
    </rPh>
    <phoneticPr fontId="1"/>
  </si>
  <si>
    <t>（1）申請月1日時点
（2）証明書類添付</t>
    <phoneticPr fontId="1"/>
  </si>
  <si>
    <t>（1）障がい者雇用については申請月1日時点
（2）証明書添付
（3）市の表彰については沖縄市表彰条例第3条1号の表彰者とする。</t>
    <rPh sb="3" eb="4">
      <t>ショウ</t>
    </rPh>
    <rPh sb="6" eb="7">
      <t>シャ</t>
    </rPh>
    <rPh sb="7" eb="9">
      <t>コヨウ</t>
    </rPh>
    <rPh sb="25" eb="30">
      <t>ショウメイショテンプ</t>
    </rPh>
    <rPh sb="34" eb="35">
      <t>シ</t>
    </rPh>
    <rPh sb="36" eb="38">
      <t>ヒョウショウ</t>
    </rPh>
    <rPh sb="43" eb="46">
      <t>オキナワシ</t>
    </rPh>
    <rPh sb="46" eb="50">
      <t>ヒョウショウジョウレイ</t>
    </rPh>
    <rPh sb="50" eb="51">
      <t>ダイ</t>
    </rPh>
    <rPh sb="52" eb="53">
      <t>ジョウ</t>
    </rPh>
    <rPh sb="54" eb="55">
      <t>ゴウ</t>
    </rPh>
    <rPh sb="56" eb="59">
      <t>ヒョウショウシャ</t>
    </rPh>
    <phoneticPr fontId="1"/>
  </si>
  <si>
    <t>（1）申請月1日時点
（2）様式8に記入すること
（3）個人加入については左に市内在住者数、右に加入者を入力</t>
    <rPh sb="14" eb="16">
      <t>ヨウシキ</t>
    </rPh>
    <rPh sb="18" eb="20">
      <t>キニュウ</t>
    </rPh>
    <rPh sb="28" eb="32">
      <t>コジンカニュウ</t>
    </rPh>
    <rPh sb="37" eb="38">
      <t>ヒダリ</t>
    </rPh>
    <rPh sb="39" eb="41">
      <t>シナイ</t>
    </rPh>
    <rPh sb="41" eb="43">
      <t>ザイジュウ</t>
    </rPh>
    <rPh sb="43" eb="44">
      <t>シャ</t>
    </rPh>
    <rPh sb="44" eb="45">
      <t>スウ</t>
    </rPh>
    <rPh sb="46" eb="47">
      <t>ミギ</t>
    </rPh>
    <rPh sb="48" eb="51">
      <t>カニュウシャ</t>
    </rPh>
    <rPh sb="52" eb="54">
      <t>ニュウリョク</t>
    </rPh>
    <phoneticPr fontId="1"/>
  </si>
  <si>
    <t>※平成27年度から令和6年度まで有効</t>
    <rPh sb="1" eb="3">
      <t>ヘイセイ</t>
    </rPh>
    <rPh sb="5" eb="7">
      <t>ネンド</t>
    </rPh>
    <rPh sb="9" eb="11">
      <t>レイワ</t>
    </rPh>
    <rPh sb="12" eb="14">
      <t>ネンド</t>
    </rPh>
    <rPh sb="16" eb="18">
      <t>ユウコウ</t>
    </rPh>
    <phoneticPr fontId="1"/>
  </si>
  <si>
    <t>（1）申請月1日時点
（2）証明書類添付　　　　</t>
    <rPh sb="3" eb="6">
      <t>シンセイヅキ</t>
    </rPh>
    <phoneticPr fontId="1"/>
  </si>
  <si>
    <t>（1）申請月1日時点
（2）様式8に記入すること
（3）個人加入については左に市内在住者数、右に加入者を入力</t>
    <rPh sb="14" eb="16">
      <t>ヨウシキ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</si>
</sst>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0" fillId="0" borderId="4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3" fillId="2" borderId="29" xfId="0" applyFont="1" applyFill="1" applyBorder="1" applyAlignment="1" applyProtection="1">
      <alignment vertical="center" shrinkToFit="1"/>
      <protection locked="0"/>
    </xf>
    <xf numFmtId="0" fontId="3" fillId="0" borderId="78" xfId="0" applyFont="1" applyFill="1" applyBorder="1" applyAlignment="1" applyProtection="1">
      <alignment horizontal="center" vertical="center" wrapText="1" shrinkToFit="1"/>
      <protection locked="0"/>
    </xf>
    <xf numFmtId="0" fontId="0" fillId="2" borderId="90" xfId="0" applyFill="1" applyBorder="1" applyProtection="1">
      <alignment vertical="center"/>
      <protection locked="0"/>
    </xf>
    <xf numFmtId="0" fontId="0" fillId="2" borderId="93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88" xfId="0" applyBorder="1" applyAlignment="1" applyProtection="1">
      <alignment horizontal="right" vertical="center" shrinkToFit="1"/>
      <protection locked="0"/>
    </xf>
    <xf numFmtId="0" fontId="0" fillId="0" borderId="54" xfId="0" applyBorder="1" applyAlignment="1" applyProtection="1">
      <alignment horizontal="right" vertical="center" shrinkToFit="1"/>
      <protection locked="0"/>
    </xf>
    <xf numFmtId="0" fontId="0" fillId="0" borderId="57" xfId="0" applyBorder="1" applyAlignment="1" applyProtection="1">
      <alignment horizontal="right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right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6" fillId="0" borderId="51" xfId="0" applyFont="1" applyFill="1" applyBorder="1" applyAlignment="1" applyProtection="1">
      <alignment horizontal="right" vertical="center" shrinkToFit="1"/>
      <protection locked="0"/>
    </xf>
    <xf numFmtId="0" fontId="3" fillId="0" borderId="28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92" xfId="0" applyFont="1" applyBorder="1" applyAlignment="1" applyProtection="1">
      <alignment vertical="center"/>
      <protection locked="0"/>
    </xf>
    <xf numFmtId="0" fontId="0" fillId="0" borderId="94" xfId="0" applyBorder="1" applyAlignment="1" applyProtection="1">
      <alignment vertical="center"/>
      <protection locked="0"/>
    </xf>
    <xf numFmtId="0" fontId="12" fillId="0" borderId="96" xfId="0" applyFont="1" applyBorder="1" applyAlignment="1" applyProtection="1">
      <alignment vertical="center" shrinkToFit="1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right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12" fillId="0" borderId="89" xfId="0" applyFont="1" applyBorder="1" applyAlignment="1" applyProtection="1">
      <alignment vertical="center" shrinkToFit="1"/>
      <protection locked="0"/>
    </xf>
    <xf numFmtId="0" fontId="0" fillId="0" borderId="53" xfId="0" applyBorder="1" applyProtection="1">
      <alignment vertical="center"/>
      <protection locked="0"/>
    </xf>
    <xf numFmtId="0" fontId="12" fillId="0" borderId="73" xfId="0" applyFont="1" applyBorder="1" applyAlignment="1" applyProtection="1">
      <alignment vertical="center" shrinkToFit="1"/>
      <protection locked="0"/>
    </xf>
    <xf numFmtId="0" fontId="0" fillId="0" borderId="10" xfId="0" applyBorder="1" applyProtection="1">
      <alignment vertical="center"/>
      <protection locked="0"/>
    </xf>
    <xf numFmtId="0" fontId="12" fillId="0" borderId="46" xfId="0" applyFont="1" applyBorder="1" applyAlignment="1" applyProtection="1">
      <alignment vertical="center"/>
      <protection locked="0"/>
    </xf>
    <xf numFmtId="0" fontId="12" fillId="0" borderId="41" xfId="0" applyFont="1" applyBorder="1" applyAlignment="1" applyProtection="1">
      <alignment vertical="center"/>
      <protection locked="0"/>
    </xf>
    <xf numFmtId="0" fontId="12" fillId="0" borderId="47" xfId="0" applyFont="1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12" fillId="0" borderId="15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vertical="center"/>
      <protection locked="0"/>
    </xf>
    <xf numFmtId="0" fontId="12" fillId="0" borderId="55" xfId="0" applyFont="1" applyBorder="1" applyAlignment="1" applyProtection="1">
      <alignment vertical="center" shrinkToFi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1" xfId="0" applyFont="1" applyBorder="1" applyAlignment="1" applyProtection="1">
      <alignment vertical="center" shrinkToFit="1"/>
      <protection locked="0"/>
    </xf>
    <xf numFmtId="0" fontId="12" fillId="0" borderId="14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vertical="center" shrinkToFit="1"/>
      <protection locked="0"/>
    </xf>
    <xf numFmtId="0" fontId="0" fillId="0" borderId="57" xfId="0" applyBorder="1" applyAlignment="1" applyProtection="1">
      <alignment vertical="center" shrinkToFit="1"/>
      <protection locked="0"/>
    </xf>
    <xf numFmtId="0" fontId="2" fillId="0" borderId="59" xfId="0" applyFont="1" applyBorder="1" applyAlignment="1" applyProtection="1">
      <alignment vertical="center" shrinkToFit="1"/>
      <protection locked="0"/>
    </xf>
    <xf numFmtId="0" fontId="2" fillId="0" borderId="60" xfId="0" applyFont="1" applyBorder="1" applyAlignment="1" applyProtection="1">
      <alignment vertical="center" shrinkToFit="1"/>
      <protection locked="0"/>
    </xf>
    <xf numFmtId="0" fontId="12" fillId="0" borderId="58" xfId="0" applyFont="1" applyBorder="1" applyAlignment="1" applyProtection="1">
      <alignment vertical="center" shrinkToFit="1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63" xfId="0" applyFont="1" applyBorder="1" applyAlignment="1" applyProtection="1">
      <alignment vertical="center" shrinkToFit="1"/>
      <protection locked="0"/>
    </xf>
    <xf numFmtId="0" fontId="12" fillId="0" borderId="62" xfId="0" applyFont="1" applyBorder="1" applyAlignment="1" applyProtection="1">
      <alignment vertical="center" shrinkToFit="1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vertical="center" shrinkToFit="1"/>
      <protection locked="0"/>
    </xf>
    <xf numFmtId="0" fontId="12" fillId="0" borderId="16" xfId="0" applyFont="1" applyBorder="1" applyAlignment="1" applyProtection="1">
      <alignment vertical="center" shrinkToFit="1"/>
      <protection locked="0"/>
    </xf>
    <xf numFmtId="0" fontId="12" fillId="0" borderId="84" xfId="0" applyFont="1" applyBorder="1" applyAlignment="1" applyProtection="1">
      <alignment vertical="center" shrinkToFit="1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vertical="center" shrinkToFit="1"/>
      <protection locked="0"/>
    </xf>
    <xf numFmtId="0" fontId="0" fillId="0" borderId="54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0" fillId="0" borderId="88" xfId="0" applyBorder="1" applyAlignment="1" applyProtection="1">
      <alignment vertical="center" shrinkToFit="1"/>
      <protection locked="0"/>
    </xf>
    <xf numFmtId="0" fontId="12" fillId="0" borderId="61" xfId="0" applyFont="1" applyBorder="1" applyAlignment="1" applyProtection="1">
      <alignment vertical="center" shrinkToFit="1"/>
      <protection locked="0"/>
    </xf>
    <xf numFmtId="0" fontId="2" fillId="0" borderId="59" xfId="0" applyFont="1" applyBorder="1" applyProtection="1">
      <alignment vertical="center"/>
      <protection locked="0"/>
    </xf>
    <xf numFmtId="0" fontId="2" fillId="0" borderId="60" xfId="0" applyFont="1" applyBorder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right" vertical="center" shrinkToFi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10" fillId="2" borderId="59" xfId="0" applyFont="1" applyFill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4" fillId="0" borderId="87" xfId="0" applyFont="1" applyBorder="1" applyAlignment="1" applyProtection="1">
      <alignment vertical="center" shrinkToFit="1"/>
      <protection locked="0"/>
    </xf>
    <xf numFmtId="0" fontId="2" fillId="0" borderId="95" xfId="0" applyFont="1" applyBorder="1" applyAlignment="1" applyProtection="1">
      <alignment vertical="center" shrinkToFit="1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right" vertical="center" shrinkToFit="1"/>
      <protection locked="0"/>
    </xf>
    <xf numFmtId="0" fontId="2" fillId="0" borderId="4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/>
    </xf>
    <xf numFmtId="0" fontId="2" fillId="0" borderId="51" xfId="0" applyFont="1" applyBorder="1" applyAlignment="1" applyProtection="1">
      <alignment vertical="center"/>
    </xf>
    <xf numFmtId="0" fontId="12" fillId="0" borderId="55" xfId="0" applyFont="1" applyBorder="1" applyAlignment="1" applyProtection="1">
      <alignment vertical="center" shrinkToFit="1"/>
    </xf>
    <xf numFmtId="0" fontId="0" fillId="0" borderId="56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4" fillId="0" borderId="53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2" fillId="0" borderId="51" xfId="0" applyFont="1" applyBorder="1" applyAlignment="1" applyProtection="1">
      <alignment vertical="center" shrinkToFit="1"/>
    </xf>
    <xf numFmtId="0" fontId="12" fillId="0" borderId="14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shrinkToFit="1"/>
    </xf>
    <xf numFmtId="0" fontId="0" fillId="0" borderId="57" xfId="0" applyBorder="1" applyAlignment="1" applyProtection="1">
      <alignment vertical="center" shrinkToFit="1"/>
    </xf>
    <xf numFmtId="0" fontId="2" fillId="0" borderId="59" xfId="0" applyFont="1" applyBorder="1" applyAlignment="1" applyProtection="1">
      <alignment vertical="center" shrinkToFit="1"/>
    </xf>
    <xf numFmtId="0" fontId="2" fillId="0" borderId="60" xfId="0" applyFont="1" applyBorder="1" applyAlignment="1" applyProtection="1">
      <alignment vertical="center" shrinkToFit="1"/>
    </xf>
    <xf numFmtId="0" fontId="12" fillId="0" borderId="58" xfId="0" applyFont="1" applyBorder="1" applyAlignment="1" applyProtection="1">
      <alignment vertical="center" shrinkToFit="1"/>
    </xf>
    <xf numFmtId="0" fontId="4" fillId="0" borderId="61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vertical="center" shrinkToFit="1"/>
    </xf>
    <xf numFmtId="0" fontId="2" fillId="0" borderId="63" xfId="0" applyFont="1" applyBorder="1" applyAlignment="1" applyProtection="1">
      <alignment vertical="center" shrinkToFit="1"/>
    </xf>
    <xf numFmtId="0" fontId="12" fillId="0" borderId="62" xfId="0" applyFont="1" applyBorder="1" applyAlignment="1" applyProtection="1">
      <alignment vertical="center" shrinkToFit="1"/>
    </xf>
    <xf numFmtId="0" fontId="4" fillId="0" borderId="64" xfId="0" applyFont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vertical="center" shrinkToFit="1"/>
    </xf>
    <xf numFmtId="0" fontId="12" fillId="0" borderId="16" xfId="0" applyFont="1" applyBorder="1" applyAlignment="1" applyProtection="1">
      <alignment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 shrinkToFit="1"/>
    </xf>
    <xf numFmtId="0" fontId="0" fillId="0" borderId="87" xfId="0" applyBorder="1" applyAlignment="1" applyProtection="1">
      <alignment vertical="center" shrinkToFit="1"/>
    </xf>
    <xf numFmtId="0" fontId="12" fillId="0" borderId="41" xfId="0" applyFont="1" applyBorder="1" applyAlignment="1" applyProtection="1">
      <alignment horizontal="center" vertical="center"/>
    </xf>
    <xf numFmtId="0" fontId="17" fillId="0" borderId="59" xfId="0" applyFont="1" applyBorder="1" applyAlignment="1" applyProtection="1">
      <alignment vertical="center" shrinkToFit="1"/>
    </xf>
    <xf numFmtId="0" fontId="17" fillId="0" borderId="60" xfId="0" applyFont="1" applyBorder="1" applyAlignment="1" applyProtection="1">
      <alignment vertical="center" shrinkToFit="1"/>
    </xf>
    <xf numFmtId="0" fontId="18" fillId="0" borderId="58" xfId="0" applyFont="1" applyBorder="1" applyAlignment="1" applyProtection="1">
      <alignment vertical="center" shrinkToFit="1"/>
    </xf>
    <xf numFmtId="0" fontId="19" fillId="0" borderId="61" xfId="0" applyFont="1" applyBorder="1" applyAlignment="1" applyProtection="1">
      <alignment horizontal="center" vertical="center"/>
    </xf>
    <xf numFmtId="0" fontId="19" fillId="0" borderId="57" xfId="0" applyFont="1" applyBorder="1" applyAlignment="1" applyProtection="1">
      <alignment vertical="center" shrinkToFit="1"/>
    </xf>
    <xf numFmtId="0" fontId="0" fillId="0" borderId="74" xfId="0" applyBorder="1" applyAlignment="1" applyProtection="1">
      <alignment horizontal="center" vertical="center"/>
    </xf>
    <xf numFmtId="0" fontId="16" fillId="0" borderId="60" xfId="0" applyFont="1" applyBorder="1" applyAlignment="1" applyProtection="1">
      <alignment horizontal="right" vertical="center" shrinkToFit="1"/>
      <protection locked="0"/>
    </xf>
    <xf numFmtId="0" fontId="6" fillId="0" borderId="35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63" xfId="0" applyFont="1" applyBorder="1" applyAlignment="1" applyProtection="1">
      <alignment vertical="center"/>
      <protection locked="0"/>
    </xf>
    <xf numFmtId="0" fontId="0" fillId="0" borderId="65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6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83" xfId="0" applyFont="1" applyBorder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 shrinkToFit="1"/>
      <protection locked="0"/>
    </xf>
    <xf numFmtId="0" fontId="0" fillId="0" borderId="100" xfId="0" applyBorder="1" applyAlignment="1" applyProtection="1">
      <alignment horizontal="right" vertical="center" shrinkToFit="1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1" fontId="0" fillId="0" borderId="88" xfId="0" applyNumberFormat="1" applyBorder="1" applyAlignment="1" applyProtection="1">
      <alignment vertical="center" shrinkToFit="1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101" xfId="0" applyFont="1" applyBorder="1" applyAlignment="1" applyProtection="1">
      <alignment vertical="center" shrinkToFit="1"/>
      <protection locked="0"/>
    </xf>
    <xf numFmtId="0" fontId="0" fillId="0" borderId="64" xfId="0" applyBorder="1" applyAlignment="1" applyProtection="1">
      <alignment vertical="center" shrinkToFit="1"/>
      <protection locked="0"/>
    </xf>
    <xf numFmtId="0" fontId="12" fillId="0" borderId="73" xfId="0" applyFont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Protection="1">
      <alignment vertical="center"/>
      <protection locked="0"/>
    </xf>
    <xf numFmtId="0" fontId="2" fillId="0" borderId="83" xfId="0" applyFont="1" applyFill="1" applyBorder="1" applyProtection="1">
      <alignment vertical="center"/>
      <protection locked="0"/>
    </xf>
    <xf numFmtId="0" fontId="12" fillId="0" borderId="17" xfId="0" applyFont="1" applyBorder="1" applyAlignment="1" applyProtection="1">
      <alignment vertical="center" shrinkToFit="1"/>
    </xf>
    <xf numFmtId="0" fontId="0" fillId="0" borderId="19" xfId="0" applyBorder="1" applyAlignment="1" applyProtection="1">
      <alignment vertical="center" shrinkToFit="1"/>
    </xf>
    <xf numFmtId="0" fontId="2" fillId="0" borderId="2" xfId="0" applyFont="1" applyBorder="1" applyAlignment="1" applyProtection="1">
      <alignment vertical="center"/>
    </xf>
    <xf numFmtId="0" fontId="2" fillId="0" borderId="63" xfId="0" applyFont="1" applyBorder="1" applyAlignment="1" applyProtection="1">
      <alignment vertical="center"/>
    </xf>
    <xf numFmtId="0" fontId="0" fillId="0" borderId="68" xfId="0" applyBorder="1" applyAlignment="1" applyProtection="1">
      <alignment horizontal="center" vertical="center"/>
    </xf>
    <xf numFmtId="0" fontId="0" fillId="0" borderId="65" xfId="0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/>
    </xf>
    <xf numFmtId="0" fontId="2" fillId="0" borderId="83" xfId="0" applyFont="1" applyBorder="1" applyAlignment="1" applyProtection="1">
      <alignment vertical="center" shrinkToFit="1"/>
    </xf>
    <xf numFmtId="0" fontId="4" fillId="0" borderId="100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 shrinkToFit="1"/>
    </xf>
    <xf numFmtId="0" fontId="4" fillId="0" borderId="68" xfId="0" applyFont="1" applyBorder="1" applyAlignment="1" applyProtection="1">
      <alignment horizontal="center" vertical="center"/>
    </xf>
    <xf numFmtId="0" fontId="0" fillId="0" borderId="41" xfId="0" applyBorder="1" applyProtection="1">
      <alignment vertical="center"/>
    </xf>
    <xf numFmtId="0" fontId="0" fillId="0" borderId="41" xfId="0" applyBorder="1" applyAlignment="1" applyProtection="1">
      <alignment vertical="center"/>
    </xf>
    <xf numFmtId="0" fontId="0" fillId="0" borderId="102" xfId="0" applyBorder="1" applyAlignment="1" applyProtection="1">
      <alignment horizontal="center" vertical="center" shrinkToFit="1"/>
    </xf>
    <xf numFmtId="0" fontId="0" fillId="0" borderId="102" xfId="0" applyBorder="1" applyAlignment="1" applyProtection="1">
      <alignment horizontal="right" vertical="center" shrinkToFit="1"/>
    </xf>
    <xf numFmtId="0" fontId="4" fillId="0" borderId="103" xfId="0" applyFont="1" applyBorder="1" applyAlignment="1" applyProtection="1">
      <alignment horizontal="center" vertical="center"/>
    </xf>
    <xf numFmtId="0" fontId="0" fillId="2" borderId="59" xfId="0" applyFill="1" applyBorder="1" applyAlignment="1" applyProtection="1">
      <alignment horizontal="right" vertical="center"/>
      <protection locked="0"/>
    </xf>
    <xf numFmtId="0" fontId="0" fillId="2" borderId="57" xfId="0" applyNumberFormat="1" applyFill="1" applyBorder="1" applyAlignment="1" applyProtection="1">
      <alignment horizontal="right" vertical="center" shrinkToFit="1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0" fillId="2" borderId="57" xfId="0" applyFill="1" applyBorder="1" applyAlignment="1" applyProtection="1">
      <alignment vertical="center"/>
      <protection locked="0"/>
    </xf>
    <xf numFmtId="0" fontId="0" fillId="3" borderId="57" xfId="0" applyNumberFormat="1" applyFill="1" applyBorder="1" applyAlignment="1" applyProtection="1">
      <alignment horizontal="right" vertical="center" shrinkToFit="1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2" borderId="60" xfId="0" applyFill="1" applyBorder="1" applyProtection="1">
      <alignment vertical="center"/>
      <protection locked="0"/>
    </xf>
    <xf numFmtId="0" fontId="0" fillId="0" borderId="87" xfId="0" applyBorder="1" applyAlignment="1" applyProtection="1">
      <alignment horizontal="right" vertical="center" shrinkToFit="1"/>
      <protection locked="0"/>
    </xf>
    <xf numFmtId="0" fontId="0" fillId="0" borderId="65" xfId="0" applyBorder="1" applyAlignment="1" applyProtection="1">
      <alignment horizontal="right" vertical="center" shrinkToFit="1"/>
      <protection locked="0"/>
    </xf>
    <xf numFmtId="0" fontId="6" fillId="0" borderId="35" xfId="0" applyFont="1" applyBorder="1" applyAlignment="1" applyProtection="1">
      <alignment horizontal="left" vertical="top" wrapText="1"/>
      <protection locked="0"/>
    </xf>
    <xf numFmtId="0" fontId="6" fillId="0" borderId="104" xfId="0" applyFont="1" applyBorder="1" applyAlignment="1" applyProtection="1">
      <alignment horizontal="left" vertical="top" wrapText="1" shrinkToFit="1"/>
      <protection locked="0"/>
    </xf>
    <xf numFmtId="0" fontId="2" fillId="0" borderId="20" xfId="0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 applyProtection="1">
      <alignment horizontal="right" vertical="center"/>
      <protection locked="0"/>
    </xf>
    <xf numFmtId="0" fontId="2" fillId="0" borderId="38" xfId="0" applyFont="1" applyBorder="1" applyAlignment="1" applyProtection="1">
      <alignment horizontal="right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vertical="center"/>
      <protection locked="0"/>
    </xf>
    <xf numFmtId="0" fontId="0" fillId="2" borderId="60" xfId="0" applyFill="1" applyBorder="1" applyAlignment="1" applyProtection="1">
      <alignment vertical="center"/>
      <protection locked="0"/>
    </xf>
    <xf numFmtId="0" fontId="16" fillId="0" borderId="93" xfId="0" applyFont="1" applyBorder="1" applyAlignment="1" applyProtection="1">
      <alignment horizontal="right" vertical="center" shrinkToFit="1"/>
      <protection locked="0"/>
    </xf>
    <xf numFmtId="0" fontId="16" fillId="0" borderId="94" xfId="0" applyFont="1" applyBorder="1" applyAlignment="1" applyProtection="1">
      <alignment horizontal="right" vertical="center" shrinkToFit="1"/>
      <protection locked="0"/>
    </xf>
    <xf numFmtId="0" fontId="16" fillId="0" borderId="60" xfId="0" applyFont="1" applyBorder="1" applyAlignment="1" applyProtection="1">
      <alignment horizontal="right" vertical="center" shrinkToFit="1"/>
      <protection locked="0"/>
    </xf>
    <xf numFmtId="0" fontId="16" fillId="0" borderId="61" xfId="0" applyFont="1" applyBorder="1" applyAlignment="1" applyProtection="1">
      <alignment horizontal="right" vertical="center" shrinkToFit="1"/>
      <protection locked="0"/>
    </xf>
    <xf numFmtId="0" fontId="0" fillId="2" borderId="90" xfId="0" applyFill="1" applyBorder="1" applyAlignment="1" applyProtection="1">
      <alignment horizontal="right" vertical="center"/>
      <protection locked="0"/>
    </xf>
    <xf numFmtId="0" fontId="0" fillId="2" borderId="93" xfId="0" applyFill="1" applyBorder="1" applyAlignment="1" applyProtection="1">
      <alignment horizontal="right" vertical="center"/>
      <protection locked="0"/>
    </xf>
    <xf numFmtId="0" fontId="15" fillId="0" borderId="33" xfId="0" applyFont="1" applyBorder="1" applyAlignment="1" applyProtection="1">
      <alignment horizontal="center" vertical="center" textRotation="255" wrapText="1"/>
      <protection locked="0"/>
    </xf>
    <xf numFmtId="0" fontId="15" fillId="0" borderId="22" xfId="0" applyFont="1" applyBorder="1" applyAlignment="1" applyProtection="1">
      <alignment horizontal="center" vertical="center" textRotation="255" wrapText="1"/>
      <protection locked="0"/>
    </xf>
    <xf numFmtId="0" fontId="15" fillId="0" borderId="23" xfId="0" applyFont="1" applyBorder="1" applyAlignment="1" applyProtection="1">
      <alignment horizontal="center" vertical="center" textRotation="255" wrapText="1"/>
      <protection locked="0"/>
    </xf>
    <xf numFmtId="0" fontId="6" fillId="0" borderId="74" xfId="0" applyFont="1" applyBorder="1" applyAlignment="1" applyProtection="1">
      <alignment horizontal="left" vertical="top" wrapText="1" shrinkToFit="1"/>
      <protection locked="0"/>
    </xf>
    <xf numFmtId="0" fontId="6" fillId="0" borderId="35" xfId="0" applyFont="1" applyBorder="1" applyAlignment="1" applyProtection="1">
      <alignment horizontal="left" vertical="top" shrinkToFit="1"/>
      <protection locked="0"/>
    </xf>
    <xf numFmtId="0" fontId="6" fillId="0" borderId="36" xfId="0" applyFont="1" applyBorder="1" applyAlignment="1" applyProtection="1">
      <alignment horizontal="left" vertical="top" shrinkToFit="1"/>
      <protection locked="0"/>
    </xf>
    <xf numFmtId="0" fontId="2" fillId="0" borderId="59" xfId="0" applyFont="1" applyBorder="1" applyAlignment="1" applyProtection="1">
      <alignment horizontal="left" vertical="center"/>
      <protection locked="0"/>
    </xf>
    <xf numFmtId="0" fontId="2" fillId="0" borderId="60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left" vertical="top" wrapText="1" shrinkToFi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2" borderId="68" xfId="0" applyFont="1" applyFill="1" applyBorder="1" applyAlignment="1" applyProtection="1">
      <alignment horizontal="left" vertical="center" wrapText="1" shrinkToFit="1"/>
      <protection locked="0"/>
    </xf>
    <xf numFmtId="0" fontId="3" fillId="2" borderId="4" xfId="0" applyFont="1" applyFill="1" applyBorder="1" applyAlignment="1" applyProtection="1">
      <alignment horizontal="left" vertical="center" wrapText="1" shrinkToFit="1"/>
      <protection locked="0"/>
    </xf>
    <xf numFmtId="0" fontId="3" fillId="2" borderId="56" xfId="0" applyFont="1" applyFill="1" applyBorder="1" applyAlignment="1" applyProtection="1">
      <alignment horizontal="left" vertical="center" wrapText="1" shrinkToFit="1"/>
      <protection locked="0"/>
    </xf>
    <xf numFmtId="0" fontId="15" fillId="0" borderId="33" xfId="0" applyFont="1" applyBorder="1" applyAlignment="1" applyProtection="1">
      <alignment horizontal="center" vertical="center" textRotation="255"/>
      <protection locked="0"/>
    </xf>
    <xf numFmtId="0" fontId="15" fillId="0" borderId="22" xfId="0" applyFont="1" applyBorder="1" applyAlignment="1" applyProtection="1">
      <alignment horizontal="center" vertical="center" textRotation="255"/>
      <protection locked="0"/>
    </xf>
    <xf numFmtId="0" fontId="0" fillId="2" borderId="59" xfId="0" applyFill="1" applyBorder="1" applyAlignment="1" applyProtection="1">
      <alignment horizontal="right" vertical="center"/>
      <protection locked="0"/>
    </xf>
    <xf numFmtId="0" fontId="0" fillId="2" borderId="60" xfId="0" applyFill="1" applyBorder="1" applyAlignment="1" applyProtection="1">
      <alignment horizontal="right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/>
    </xf>
    <xf numFmtId="0" fontId="0" fillId="2" borderId="42" xfId="0" applyFill="1" applyBorder="1" applyAlignment="1" applyProtection="1">
      <alignment vertical="center"/>
    </xf>
    <xf numFmtId="0" fontId="0" fillId="2" borderId="85" xfId="0" applyFill="1" applyBorder="1" applyAlignment="1" applyProtection="1">
      <alignment horizontal="right" vertical="center"/>
    </xf>
    <xf numFmtId="0" fontId="0" fillId="2" borderId="86" xfId="0" applyFill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right" vertical="center"/>
    </xf>
    <xf numFmtId="0" fontId="0" fillId="2" borderId="43" xfId="0" applyFill="1" applyBorder="1" applyAlignment="1" applyProtection="1">
      <alignment horizontal="right" vertical="center"/>
    </xf>
    <xf numFmtId="0" fontId="0" fillId="2" borderId="59" xfId="0" applyFill="1" applyBorder="1" applyAlignment="1" applyProtection="1">
      <alignment horizontal="right" vertical="center"/>
    </xf>
    <xf numFmtId="0" fontId="0" fillId="2" borderId="60" xfId="0" applyFill="1" applyBorder="1" applyAlignment="1" applyProtection="1">
      <alignment horizontal="right" vertical="center"/>
    </xf>
    <xf numFmtId="0" fontId="11" fillId="0" borderId="90" xfId="0" applyFont="1" applyBorder="1" applyAlignment="1" applyProtection="1">
      <alignment horizontal="left" vertical="center"/>
      <protection locked="0"/>
    </xf>
    <xf numFmtId="0" fontId="12" fillId="0" borderId="91" xfId="0" applyFont="1" applyBorder="1" applyAlignment="1" applyProtection="1">
      <alignment horizontal="left" vertical="center"/>
      <protection locked="0"/>
    </xf>
    <xf numFmtId="0" fontId="12" fillId="0" borderId="59" xfId="0" applyFont="1" applyBorder="1" applyAlignment="1" applyProtection="1">
      <alignment horizontal="left" vertical="center"/>
      <protection locked="0"/>
    </xf>
    <xf numFmtId="0" fontId="12" fillId="0" borderId="95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 textRotation="255"/>
      <protection locked="0"/>
    </xf>
    <xf numFmtId="0" fontId="15" fillId="0" borderId="1" xfId="0" applyFont="1" applyBorder="1" applyAlignment="1" applyProtection="1">
      <alignment horizontal="center" vertical="center" textRotation="255"/>
      <protection locked="0"/>
    </xf>
    <xf numFmtId="0" fontId="15" fillId="0" borderId="25" xfId="0" applyFont="1" applyBorder="1" applyAlignment="1" applyProtection="1">
      <alignment horizontal="center" vertical="center" textRotation="255"/>
      <protection locked="0"/>
    </xf>
    <xf numFmtId="0" fontId="3" fillId="0" borderId="67" xfId="0" applyFont="1" applyFill="1" applyBorder="1" applyAlignment="1" applyProtection="1">
      <alignment horizontal="center" vertical="center" wrapText="1" shrinkToFit="1"/>
      <protection locked="0"/>
    </xf>
    <xf numFmtId="0" fontId="3" fillId="0" borderId="69" xfId="0" applyFont="1" applyFill="1" applyBorder="1" applyAlignment="1" applyProtection="1">
      <alignment horizontal="center" vertical="center" wrapText="1" shrinkToFit="1"/>
      <protection locked="0"/>
    </xf>
    <xf numFmtId="0" fontId="6" fillId="2" borderId="51" xfId="0" applyFont="1" applyFill="1" applyBorder="1" applyAlignment="1" applyProtection="1">
      <alignment horizontal="left" vertical="center" shrinkToFit="1"/>
      <protection locked="0"/>
    </xf>
    <xf numFmtId="0" fontId="3" fillId="0" borderId="67" xfId="0" applyFont="1" applyFill="1" applyBorder="1" applyAlignment="1" applyProtection="1">
      <alignment horizontal="center" vertical="center" shrinkToFit="1"/>
      <protection locked="0"/>
    </xf>
    <xf numFmtId="0" fontId="3" fillId="0" borderId="79" xfId="0" applyFont="1" applyFill="1" applyBorder="1" applyAlignment="1" applyProtection="1">
      <alignment horizontal="center" vertical="center" shrinkToFit="1"/>
      <protection locked="0"/>
    </xf>
    <xf numFmtId="0" fontId="3" fillId="2" borderId="68" xfId="0" applyFont="1" applyFill="1" applyBorder="1" applyAlignment="1" applyProtection="1">
      <alignment horizontal="center" vertical="center" shrinkToFit="1"/>
      <protection locked="0"/>
    </xf>
    <xf numFmtId="0" fontId="3" fillId="2" borderId="56" xfId="0" applyFont="1" applyFill="1" applyBorder="1" applyAlignment="1" applyProtection="1">
      <alignment horizontal="center" vertical="center" shrinkToFit="1"/>
      <protection locked="0"/>
    </xf>
    <xf numFmtId="0" fontId="3" fillId="0" borderId="65" xfId="0" applyFont="1" applyFill="1" applyBorder="1" applyAlignment="1" applyProtection="1">
      <alignment horizontal="center" vertical="center" shrinkToFit="1"/>
      <protection locked="0"/>
    </xf>
    <xf numFmtId="0" fontId="3" fillId="0" borderId="54" xfId="0" applyFont="1" applyFill="1" applyBorder="1" applyAlignment="1" applyProtection="1">
      <alignment horizontal="center" vertical="center" shrinkToFit="1"/>
      <protection locked="0"/>
    </xf>
    <xf numFmtId="0" fontId="9" fillId="0" borderId="59" xfId="0" applyFont="1" applyFill="1" applyBorder="1" applyAlignment="1" applyProtection="1">
      <alignment horizontal="center" vertical="center" shrinkToFit="1"/>
      <protection locked="0"/>
    </xf>
    <xf numFmtId="0" fontId="9" fillId="0" borderId="60" xfId="0" applyFont="1" applyFill="1" applyBorder="1" applyAlignment="1" applyProtection="1">
      <alignment horizontal="center" vertical="center" shrinkToFit="1"/>
      <protection locked="0"/>
    </xf>
    <xf numFmtId="0" fontId="9" fillId="0" borderId="80" xfId="0" applyFont="1" applyFill="1" applyBorder="1" applyAlignment="1" applyProtection="1">
      <alignment horizontal="left" vertical="center" wrapText="1" shrinkToFit="1"/>
      <protection locked="0"/>
    </xf>
    <xf numFmtId="0" fontId="9" fillId="0" borderId="81" xfId="0" applyFont="1" applyFill="1" applyBorder="1" applyAlignment="1" applyProtection="1">
      <alignment horizontal="left" vertical="center" wrapText="1" shrinkToFit="1"/>
      <protection locked="0"/>
    </xf>
    <xf numFmtId="0" fontId="9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51" xfId="0" applyFont="1" applyFill="1" applyBorder="1" applyAlignment="1" applyProtection="1">
      <alignment horizontal="left" vertical="center" wrapText="1" shrinkToFit="1"/>
      <protection locked="0"/>
    </xf>
    <xf numFmtId="0" fontId="9" fillId="2" borderId="81" xfId="0" applyFont="1" applyFill="1" applyBorder="1" applyAlignment="1" applyProtection="1">
      <alignment horizontal="center" vertical="center" wrapText="1" shrinkToFit="1"/>
      <protection locked="0"/>
    </xf>
    <xf numFmtId="0" fontId="9" fillId="2" borderId="82" xfId="0" applyFont="1" applyFill="1" applyBorder="1" applyAlignment="1" applyProtection="1">
      <alignment horizontal="center" vertical="center" wrapText="1" shrinkToFit="1"/>
      <protection locked="0"/>
    </xf>
    <xf numFmtId="0" fontId="9" fillId="2" borderId="51" xfId="0" applyFont="1" applyFill="1" applyBorder="1" applyAlignment="1" applyProtection="1">
      <alignment horizontal="center" vertical="center" wrapText="1" shrinkToFit="1"/>
      <protection locked="0"/>
    </xf>
    <xf numFmtId="0" fontId="9" fillId="2" borderId="76" xfId="0" applyFont="1" applyFill="1" applyBorder="1" applyAlignment="1" applyProtection="1">
      <alignment horizontal="center" vertical="center" wrapText="1" shrinkToFi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top" wrapText="1"/>
      <protection locked="0"/>
    </xf>
    <xf numFmtId="0" fontId="7" fillId="0" borderId="36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97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83" xfId="0" applyFont="1" applyBorder="1" applyAlignment="1" applyProtection="1">
      <alignment horizontal="left" vertical="center"/>
      <protection locked="0"/>
    </xf>
    <xf numFmtId="0" fontId="6" fillId="2" borderId="60" xfId="0" applyFont="1" applyFill="1" applyBorder="1" applyAlignment="1" applyProtection="1">
      <alignment horizontal="center" vertical="top" shrinkToFit="1"/>
      <protection locked="0"/>
    </xf>
    <xf numFmtId="0" fontId="6" fillId="2" borderId="75" xfId="0" applyFont="1" applyFill="1" applyBorder="1" applyAlignment="1" applyProtection="1">
      <alignment horizontal="center" vertical="top" shrinkToFit="1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right" vertical="center"/>
    </xf>
    <xf numFmtId="0" fontId="0" fillId="2" borderId="63" xfId="0" applyFill="1" applyBorder="1" applyAlignment="1" applyProtection="1">
      <alignment horizontal="right" vertical="center"/>
    </xf>
    <xf numFmtId="0" fontId="6" fillId="0" borderId="34" xfId="0" applyFont="1" applyBorder="1" applyAlignment="1" applyProtection="1">
      <alignment horizontal="left" vertical="top" wrapText="1"/>
    </xf>
    <xf numFmtId="0" fontId="6" fillId="0" borderId="35" xfId="0" applyFont="1" applyBorder="1" applyAlignment="1" applyProtection="1">
      <alignment horizontal="left" vertical="top" wrapText="1"/>
    </xf>
    <xf numFmtId="0" fontId="6" fillId="0" borderId="36" xfId="0" applyFont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right" vertical="center"/>
    </xf>
    <xf numFmtId="0" fontId="0" fillId="2" borderId="51" xfId="0" applyFill="1" applyBorder="1" applyAlignment="1" applyProtection="1">
      <alignment horizontal="right" vertical="center"/>
    </xf>
    <xf numFmtId="0" fontId="0" fillId="2" borderId="11" xfId="0" applyFill="1" applyBorder="1" applyAlignment="1" applyProtection="1">
      <alignment horizontal="right" vertical="center"/>
    </xf>
    <xf numFmtId="0" fontId="0" fillId="2" borderId="52" xfId="0" applyFill="1" applyBorder="1" applyAlignment="1" applyProtection="1">
      <alignment horizontal="right" vertical="center"/>
    </xf>
    <xf numFmtId="0" fontId="6" fillId="2" borderId="31" xfId="0" applyFont="1" applyFill="1" applyBorder="1" applyAlignment="1" applyProtection="1">
      <alignment horizontal="left" vertical="top" shrinkToFit="1"/>
      <protection locked="0"/>
    </xf>
    <xf numFmtId="0" fontId="6" fillId="2" borderId="32" xfId="0" applyFont="1" applyFill="1" applyBorder="1" applyAlignment="1" applyProtection="1">
      <alignment horizontal="left" vertical="top" shrinkToFit="1"/>
      <protection locked="0"/>
    </xf>
    <xf numFmtId="0" fontId="6" fillId="2" borderId="60" xfId="0" applyFont="1" applyFill="1" applyBorder="1" applyAlignment="1" applyProtection="1">
      <alignment horizontal="left" vertical="top" shrinkToFit="1"/>
      <protection locked="0"/>
    </xf>
    <xf numFmtId="0" fontId="6" fillId="2" borderId="75" xfId="0" applyFont="1" applyFill="1" applyBorder="1" applyAlignment="1" applyProtection="1">
      <alignment horizontal="left" vertical="top" shrinkToFit="1"/>
      <protection locked="0"/>
    </xf>
    <xf numFmtId="0" fontId="3" fillId="2" borderId="49" xfId="0" applyFont="1" applyFill="1" applyBorder="1" applyAlignment="1" applyProtection="1">
      <alignment horizontal="left" vertical="center" wrapText="1" shrinkToFit="1"/>
      <protection locked="0"/>
    </xf>
    <xf numFmtId="0" fontId="3" fillId="2" borderId="50" xfId="0" applyFont="1" applyFill="1" applyBorder="1" applyAlignment="1" applyProtection="1">
      <alignment horizontal="left" vertical="center" wrapText="1" shrinkToFit="1"/>
      <protection locked="0"/>
    </xf>
    <xf numFmtId="0" fontId="3" fillId="2" borderId="63" xfId="0" applyFont="1" applyFill="1" applyBorder="1" applyAlignment="1" applyProtection="1">
      <alignment horizontal="left" vertical="top" shrinkToFit="1"/>
      <protection locked="0"/>
    </xf>
    <xf numFmtId="0" fontId="3" fillId="2" borderId="68" xfId="0" applyFont="1" applyFill="1" applyBorder="1" applyAlignment="1" applyProtection="1">
      <alignment horizontal="left" vertical="top" shrinkToFit="1"/>
      <protection locked="0"/>
    </xf>
    <xf numFmtId="0" fontId="3" fillId="2" borderId="77" xfId="0" applyFont="1" applyFill="1" applyBorder="1" applyAlignment="1" applyProtection="1">
      <alignment horizontal="left" vertical="top" shrinkToFit="1"/>
      <protection locked="0"/>
    </xf>
    <xf numFmtId="0" fontId="3" fillId="2" borderId="70" xfId="0" applyFont="1" applyFill="1" applyBorder="1" applyAlignment="1" applyProtection="1">
      <alignment horizontal="left" vertical="top" shrinkToFit="1"/>
      <protection locked="0"/>
    </xf>
    <xf numFmtId="38" fontId="0" fillId="2" borderId="59" xfId="1" applyFont="1" applyFill="1" applyBorder="1" applyAlignment="1" applyProtection="1">
      <alignment vertical="center"/>
      <protection locked="0"/>
    </xf>
    <xf numFmtId="38" fontId="0" fillId="2" borderId="60" xfId="1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63" xfId="0" applyFill="1" applyBorder="1" applyAlignment="1" applyProtection="1">
      <alignment vertical="center"/>
      <protection locked="0"/>
    </xf>
    <xf numFmtId="0" fontId="0" fillId="2" borderId="85" xfId="0" applyFill="1" applyBorder="1" applyAlignment="1" applyProtection="1">
      <alignment horizontal="right" vertical="center"/>
      <protection locked="0"/>
    </xf>
    <xf numFmtId="0" fontId="0" fillId="2" borderId="86" xfId="0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horizontal="right" vertical="center"/>
      <protection locked="0"/>
    </xf>
    <xf numFmtId="0" fontId="0" fillId="2" borderId="43" xfId="0" applyFill="1" applyBorder="1" applyAlignment="1" applyProtection="1">
      <alignment horizontal="right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6" fillId="0" borderId="34" xfId="0" applyFont="1" applyBorder="1" applyAlignment="1" applyProtection="1">
      <alignment horizontal="left" vertical="top" wrapText="1"/>
      <protection locked="0"/>
    </xf>
    <xf numFmtId="0" fontId="6" fillId="0" borderId="35" xfId="0" applyFont="1" applyBorder="1" applyAlignment="1" applyProtection="1">
      <alignment horizontal="left" vertical="top" wrapText="1"/>
      <protection locked="0"/>
    </xf>
    <xf numFmtId="0" fontId="0" fillId="2" borderId="85" xfId="0" applyFill="1" applyBorder="1" applyAlignment="1" applyProtection="1">
      <alignment vertical="center"/>
      <protection locked="0"/>
    </xf>
    <xf numFmtId="0" fontId="0" fillId="2" borderId="86" xfId="0" applyFill="1" applyBorder="1" applyAlignment="1" applyProtection="1">
      <alignment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9" fillId="0" borderId="49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2" borderId="49" xfId="0" applyFont="1" applyFill="1" applyBorder="1" applyAlignment="1" applyProtection="1">
      <alignment horizontal="center" vertical="center" wrapText="1" shrinkToFit="1"/>
      <protection locked="0"/>
    </xf>
    <xf numFmtId="0" fontId="9" fillId="2" borderId="29" xfId="0" applyFont="1" applyFill="1" applyBorder="1" applyAlignment="1" applyProtection="1">
      <alignment horizontal="center" vertical="center" wrapText="1" shrinkToFit="1"/>
      <protection locked="0"/>
    </xf>
    <xf numFmtId="0" fontId="9" fillId="2" borderId="30" xfId="0" applyFont="1" applyFill="1" applyBorder="1" applyAlignment="1" applyProtection="1">
      <alignment horizontal="center" vertical="center" wrapText="1" shrinkToFit="1"/>
      <protection locked="0"/>
    </xf>
    <xf numFmtId="0" fontId="9" fillId="2" borderId="59" xfId="0" applyFont="1" applyFill="1" applyBorder="1" applyAlignment="1" applyProtection="1">
      <alignment horizontal="center" vertical="center" wrapText="1" shrinkToFit="1"/>
      <protection locked="0"/>
    </xf>
    <xf numFmtId="0" fontId="9" fillId="2" borderId="60" xfId="0" applyFont="1" applyFill="1" applyBorder="1" applyAlignment="1" applyProtection="1">
      <alignment horizontal="center" vertical="center" wrapText="1" shrinkToFit="1"/>
      <protection locked="0"/>
    </xf>
    <xf numFmtId="0" fontId="9" fillId="2" borderId="75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horizontal="center" vertical="top" shrinkToFit="1"/>
      <protection locked="0"/>
    </xf>
    <xf numFmtId="0" fontId="6" fillId="2" borderId="63" xfId="0" applyFont="1" applyFill="1" applyBorder="1" applyAlignment="1" applyProtection="1">
      <alignment horizontal="center" vertical="top" shrinkToFit="1"/>
      <protection locked="0"/>
    </xf>
    <xf numFmtId="0" fontId="6" fillId="2" borderId="98" xfId="0" applyFont="1" applyFill="1" applyBorder="1" applyAlignment="1" applyProtection="1">
      <alignment horizontal="center" vertical="top" shrinkToFit="1"/>
      <protection locked="0"/>
    </xf>
    <xf numFmtId="0" fontId="6" fillId="2" borderId="3" xfId="0" applyFont="1" applyFill="1" applyBorder="1" applyAlignment="1" applyProtection="1">
      <alignment horizontal="center" vertical="top" shrinkToFit="1"/>
      <protection locked="0"/>
    </xf>
    <xf numFmtId="0" fontId="6" fillId="2" borderId="0" xfId="0" applyFont="1" applyFill="1" applyBorder="1" applyAlignment="1" applyProtection="1">
      <alignment horizontal="center" vertical="top" shrinkToFit="1"/>
      <protection locked="0"/>
    </xf>
    <xf numFmtId="0" fontId="6" fillId="2" borderId="66" xfId="0" applyFont="1" applyFill="1" applyBorder="1" applyAlignment="1" applyProtection="1">
      <alignment horizontal="center" vertical="top" shrinkToFit="1"/>
      <protection locked="0"/>
    </xf>
    <xf numFmtId="0" fontId="6" fillId="2" borderId="71" xfId="0" applyFont="1" applyFill="1" applyBorder="1" applyAlignment="1" applyProtection="1">
      <alignment horizontal="center" vertical="top" shrinkToFit="1"/>
      <protection locked="0"/>
    </xf>
    <xf numFmtId="0" fontId="6" fillId="2" borderId="77" xfId="0" applyFont="1" applyFill="1" applyBorder="1" applyAlignment="1" applyProtection="1">
      <alignment horizontal="center" vertical="top" shrinkToFit="1"/>
      <protection locked="0"/>
    </xf>
    <xf numFmtId="0" fontId="6" fillId="2" borderId="99" xfId="0" applyFont="1" applyFill="1" applyBorder="1" applyAlignment="1" applyProtection="1">
      <alignment horizontal="center" vertical="top" shrinkToFi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6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71" xfId="0" applyFont="1" applyFill="1" applyBorder="1" applyAlignment="1" applyProtection="1">
      <alignment horizontal="center" vertical="center"/>
      <protection locked="0"/>
    </xf>
    <xf numFmtId="0" fontId="3" fillId="0" borderId="77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L$15" lockText="1" noThreeD="1"/>
</file>

<file path=xl/ctrlProps/ctrlProp10.xml><?xml version="1.0" encoding="utf-8"?>
<formControlPr xmlns="http://schemas.microsoft.com/office/spreadsheetml/2009/9/main" objectType="CheckBox" fmlaLink="$L$16" lockText="1" noThreeD="1"/>
</file>

<file path=xl/ctrlProps/ctrlProp11.xml><?xml version="1.0" encoding="utf-8"?>
<formControlPr xmlns="http://schemas.microsoft.com/office/spreadsheetml/2009/9/main" objectType="CheckBox" fmlaLink="$M$16" lockText="1" noThreeD="1"/>
</file>

<file path=xl/ctrlProps/ctrlProp12.xml><?xml version="1.0" encoding="utf-8"?>
<formControlPr xmlns="http://schemas.microsoft.com/office/spreadsheetml/2009/9/main" objectType="CheckBox" fmlaLink="$M$15" lockText="1" noThreeD="1"/>
</file>

<file path=xl/ctrlProps/ctrlProp13.xml><?xml version="1.0" encoding="utf-8"?>
<formControlPr xmlns="http://schemas.microsoft.com/office/spreadsheetml/2009/9/main" objectType="CheckBox" fmlaLink="$M$12" lockText="1" noThreeD="1"/>
</file>

<file path=xl/ctrlProps/ctrlProp14.xml><?xml version="1.0" encoding="utf-8"?>
<formControlPr xmlns="http://schemas.microsoft.com/office/spreadsheetml/2009/9/main" objectType="CheckBox" fmlaLink="$L$12" lockText="1" noThreeD="1"/>
</file>

<file path=xl/ctrlProps/ctrlProp15.xml><?xml version="1.0" encoding="utf-8"?>
<formControlPr xmlns="http://schemas.microsoft.com/office/spreadsheetml/2009/9/main" objectType="CheckBox" fmlaLink="$L$49" lockText="1" noThreeD="1"/>
</file>

<file path=xl/ctrlProps/ctrlProp16.xml><?xml version="1.0" encoding="utf-8"?>
<formControlPr xmlns="http://schemas.microsoft.com/office/spreadsheetml/2009/9/main" objectType="CheckBox" fmlaLink="$M$49" lockText="1" noThreeD="1"/>
</file>

<file path=xl/ctrlProps/ctrlProp2.xml><?xml version="1.0" encoding="utf-8"?>
<formControlPr xmlns="http://schemas.microsoft.com/office/spreadsheetml/2009/9/main" objectType="CheckBox" fmlaLink="$M$15" lockText="1" noThreeD="1"/>
</file>

<file path=xl/ctrlProps/ctrlProp3.xml><?xml version="1.0" encoding="utf-8"?>
<formControlPr xmlns="http://schemas.microsoft.com/office/spreadsheetml/2009/9/main" objectType="CheckBox" fmlaLink="$L$16" lockText="1" noThreeD="1"/>
</file>

<file path=xl/ctrlProps/ctrlProp4.xml><?xml version="1.0" encoding="utf-8"?>
<formControlPr xmlns="http://schemas.microsoft.com/office/spreadsheetml/2009/9/main" objectType="CheckBox" fmlaLink="$M$16" lockText="1" noThreeD="1"/>
</file>

<file path=xl/ctrlProps/ctrlProp5.xml><?xml version="1.0" encoding="utf-8"?>
<formControlPr xmlns="http://schemas.microsoft.com/office/spreadsheetml/2009/9/main" objectType="CheckBox" fmlaLink="$M$12" lockText="1" noThreeD="1"/>
</file>

<file path=xl/ctrlProps/ctrlProp6.xml><?xml version="1.0" encoding="utf-8"?>
<formControlPr xmlns="http://schemas.microsoft.com/office/spreadsheetml/2009/9/main" objectType="CheckBox" fmlaLink="$L$12" lockText="1" noThreeD="1"/>
</file>

<file path=xl/ctrlProps/ctrlProp7.xml><?xml version="1.0" encoding="utf-8"?>
<formControlPr xmlns="http://schemas.microsoft.com/office/spreadsheetml/2009/9/main" objectType="CheckBox" fmlaLink="$L$52" lockText="1" noThreeD="1"/>
</file>

<file path=xl/ctrlProps/ctrlProp8.xml><?xml version="1.0" encoding="utf-8"?>
<formControlPr xmlns="http://schemas.microsoft.com/office/spreadsheetml/2009/9/main" objectType="CheckBox" fmlaLink="$M$52" lockText="1" noThreeD="1"/>
</file>

<file path=xl/ctrlProps/ctrlProp9.xml><?xml version="1.0" encoding="utf-8"?>
<formControlPr xmlns="http://schemas.microsoft.com/office/spreadsheetml/2009/9/main" objectType="CheckBox" fmlaLink="$L$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38100</xdr:rowOff>
        </xdr:from>
        <xdr:to>
          <xdr:col>4</xdr:col>
          <xdr:colOff>428625</xdr:colOff>
          <xdr:row>14</xdr:row>
          <xdr:rowOff>276225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38100</xdr:rowOff>
        </xdr:from>
        <xdr:to>
          <xdr:col>5</xdr:col>
          <xdr:colOff>428625</xdr:colOff>
          <xdr:row>14</xdr:row>
          <xdr:rowOff>276225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38100</xdr:rowOff>
        </xdr:from>
        <xdr:to>
          <xdr:col>4</xdr:col>
          <xdr:colOff>428625</xdr:colOff>
          <xdr:row>15</xdr:row>
          <xdr:rowOff>276225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38100</xdr:rowOff>
        </xdr:from>
        <xdr:to>
          <xdr:col>5</xdr:col>
          <xdr:colOff>428625</xdr:colOff>
          <xdr:row>15</xdr:row>
          <xdr:rowOff>276225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38100</xdr:rowOff>
        </xdr:from>
        <xdr:to>
          <xdr:col>5</xdr:col>
          <xdr:colOff>285750</xdr:colOff>
          <xdr:row>11</xdr:row>
          <xdr:rowOff>180975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38100</xdr:rowOff>
        </xdr:from>
        <xdr:to>
          <xdr:col>4</xdr:col>
          <xdr:colOff>428625</xdr:colOff>
          <xdr:row>11</xdr:row>
          <xdr:rowOff>180975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51</xdr:row>
          <xdr:rowOff>38100</xdr:rowOff>
        </xdr:from>
        <xdr:to>
          <xdr:col>4</xdr:col>
          <xdr:colOff>428625</xdr:colOff>
          <xdr:row>51</xdr:row>
          <xdr:rowOff>276225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51</xdr:row>
          <xdr:rowOff>38100</xdr:rowOff>
        </xdr:from>
        <xdr:to>
          <xdr:col>5</xdr:col>
          <xdr:colOff>428625</xdr:colOff>
          <xdr:row>51</xdr:row>
          <xdr:rowOff>276225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38100</xdr:rowOff>
        </xdr:from>
        <xdr:to>
          <xdr:col>4</xdr:col>
          <xdr:colOff>428625</xdr:colOff>
          <xdr:row>14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38100</xdr:rowOff>
        </xdr:from>
        <xdr:to>
          <xdr:col>4</xdr:col>
          <xdr:colOff>428625</xdr:colOff>
          <xdr:row>15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38100</xdr:rowOff>
        </xdr:from>
        <xdr:to>
          <xdr:col>5</xdr:col>
          <xdr:colOff>285750</xdr:colOff>
          <xdr:row>15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47625</xdr:rowOff>
        </xdr:from>
        <xdr:to>
          <xdr:col>5</xdr:col>
          <xdr:colOff>285750</xdr:colOff>
          <xdr:row>14</xdr:row>
          <xdr:rowOff>190500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38100</xdr:rowOff>
        </xdr:from>
        <xdr:to>
          <xdr:col>5</xdr:col>
          <xdr:colOff>285750</xdr:colOff>
          <xdr:row>11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38100</xdr:rowOff>
        </xdr:from>
        <xdr:to>
          <xdr:col>4</xdr:col>
          <xdr:colOff>428625</xdr:colOff>
          <xdr:row>11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48</xdr:row>
          <xdr:rowOff>38100</xdr:rowOff>
        </xdr:from>
        <xdr:to>
          <xdr:col>4</xdr:col>
          <xdr:colOff>428625</xdr:colOff>
          <xdr:row>48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48</xdr:row>
          <xdr:rowOff>38100</xdr:rowOff>
        </xdr:from>
        <xdr:to>
          <xdr:col>5</xdr:col>
          <xdr:colOff>285750</xdr:colOff>
          <xdr:row>48</xdr:row>
          <xdr:rowOff>180975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zoomScaleNormal="100" zoomScaleSheetLayoutView="100" workbookViewId="0">
      <selection activeCell="B2" sqref="B2"/>
    </sheetView>
  </sheetViews>
  <sheetFormatPr defaultRowHeight="13.5" x14ac:dyDescent="0.15"/>
  <cols>
    <col min="1" max="1" width="11.625" style="2" customWidth="1"/>
    <col min="2" max="2" width="38.625" style="2" customWidth="1"/>
    <col min="3" max="3" width="11.625" style="2" customWidth="1"/>
    <col min="4" max="4" width="31.625" style="21" customWidth="1"/>
    <col min="5" max="6" width="7.625" style="2" customWidth="1"/>
    <col min="7" max="7" width="3.75" style="2" customWidth="1"/>
    <col min="8" max="9" width="7.625" style="21" customWidth="1"/>
    <col min="10" max="10" width="25.875" style="2" customWidth="1"/>
    <col min="11" max="11" width="9" style="2"/>
    <col min="12" max="12" width="10.25" style="2" hidden="1" customWidth="1"/>
    <col min="13" max="13" width="21.25" style="2" hidden="1" customWidth="1"/>
    <col min="14" max="16384" width="9" style="2"/>
  </cols>
  <sheetData>
    <row r="1" spans="1:13" ht="30" customHeight="1" x14ac:dyDescent="0.15">
      <c r="A1" s="251" t="s">
        <v>105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3" ht="24" customHeight="1" x14ac:dyDescent="0.15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3" ht="24" customHeight="1" x14ac:dyDescent="0.15">
      <c r="A3" s="96"/>
      <c r="B3" s="97" t="s">
        <v>63</v>
      </c>
      <c r="C3" s="20"/>
      <c r="D3" s="20"/>
      <c r="E3" s="20"/>
      <c r="F3" s="20"/>
      <c r="G3" s="20"/>
      <c r="H3" s="20"/>
      <c r="I3" s="20"/>
      <c r="J3" s="20"/>
    </row>
    <row r="4" spans="1:13" ht="28.5" customHeight="1" x14ac:dyDescent="0.15">
      <c r="A4" s="12"/>
      <c r="B4" s="12"/>
      <c r="C4" s="12"/>
      <c r="H4" s="22" t="s">
        <v>44</v>
      </c>
      <c r="I4" s="257"/>
      <c r="J4" s="257"/>
    </row>
    <row r="5" spans="1:13" ht="6.75" customHeight="1" thickBot="1" x14ac:dyDescent="0.2"/>
    <row r="6" spans="1:13" ht="42.75" customHeight="1" x14ac:dyDescent="0.15">
      <c r="A6" s="23" t="s">
        <v>41</v>
      </c>
      <c r="B6" s="6"/>
      <c r="C6" s="7" t="s">
        <v>48</v>
      </c>
      <c r="D6" s="299"/>
      <c r="E6" s="300"/>
      <c r="F6" s="266" t="s">
        <v>49</v>
      </c>
      <c r="G6" s="267"/>
      <c r="H6" s="270"/>
      <c r="I6" s="270"/>
      <c r="J6" s="271"/>
    </row>
    <row r="7" spans="1:13" ht="42.75" customHeight="1" x14ac:dyDescent="0.15">
      <c r="A7" s="258" t="s">
        <v>45</v>
      </c>
      <c r="B7" s="260" t="s">
        <v>71</v>
      </c>
      <c r="C7" s="262" t="s">
        <v>46</v>
      </c>
      <c r="D7" s="227"/>
      <c r="E7" s="228"/>
      <c r="F7" s="268"/>
      <c r="G7" s="269"/>
      <c r="H7" s="272"/>
      <c r="I7" s="272"/>
      <c r="J7" s="273"/>
    </row>
    <row r="8" spans="1:13" ht="21.75" customHeight="1" x14ac:dyDescent="0.15">
      <c r="A8" s="259"/>
      <c r="B8" s="261"/>
      <c r="C8" s="263"/>
      <c r="D8" s="229"/>
      <c r="E8" s="230"/>
      <c r="F8" s="264" t="s">
        <v>42</v>
      </c>
      <c r="G8" s="265"/>
      <c r="H8" s="297"/>
      <c r="I8" s="297"/>
      <c r="J8" s="298"/>
    </row>
    <row r="9" spans="1:13" ht="21.75" customHeight="1" x14ac:dyDescent="0.15">
      <c r="A9" s="255" t="s">
        <v>50</v>
      </c>
      <c r="B9" s="301"/>
      <c r="C9" s="301"/>
      <c r="D9" s="301"/>
      <c r="E9" s="302"/>
      <c r="F9" s="264" t="s">
        <v>40</v>
      </c>
      <c r="G9" s="265"/>
      <c r="H9" s="282"/>
      <c r="I9" s="282"/>
      <c r="J9" s="283"/>
    </row>
    <row r="10" spans="1:13" ht="21.75" customHeight="1" thickBot="1" x14ac:dyDescent="0.2">
      <c r="A10" s="256"/>
      <c r="B10" s="303"/>
      <c r="C10" s="303"/>
      <c r="D10" s="303"/>
      <c r="E10" s="304"/>
      <c r="F10" s="284" t="s">
        <v>43</v>
      </c>
      <c r="G10" s="285"/>
      <c r="H10" s="295"/>
      <c r="I10" s="295"/>
      <c r="J10" s="296"/>
    </row>
    <row r="11" spans="1:13" ht="21" customHeight="1" thickBot="1" x14ac:dyDescent="0.2">
      <c r="A11" s="24" t="s">
        <v>1</v>
      </c>
      <c r="B11" s="235" t="s">
        <v>2</v>
      </c>
      <c r="C11" s="236"/>
      <c r="D11" s="236"/>
      <c r="E11" s="237"/>
      <c r="F11" s="238"/>
      <c r="H11" s="18" t="s">
        <v>3</v>
      </c>
      <c r="I11" s="18" t="s">
        <v>13</v>
      </c>
      <c r="J11" s="25" t="s">
        <v>4</v>
      </c>
      <c r="L11" s="26" t="s">
        <v>16</v>
      </c>
      <c r="M11" s="26" t="s">
        <v>17</v>
      </c>
    </row>
    <row r="12" spans="1:13" ht="24.95" customHeight="1" thickTop="1" x14ac:dyDescent="0.15">
      <c r="A12" s="252" t="s">
        <v>0</v>
      </c>
      <c r="B12" s="247" t="s">
        <v>62</v>
      </c>
      <c r="C12" s="248"/>
      <c r="D12" s="27"/>
      <c r="E12" s="8"/>
      <c r="F12" s="9"/>
      <c r="G12" s="28"/>
      <c r="H12" s="13">
        <v>5</v>
      </c>
      <c r="I12" s="14" t="str">
        <f>IF(L12=TRUE,IF(M12=FALSE,5,IF(M12=TRUE,"Err","")),IF(M12=TRUE,0,""))</f>
        <v/>
      </c>
      <c r="J12" s="274" t="s">
        <v>80</v>
      </c>
      <c r="L12" s="2" t="b">
        <v>0</v>
      </c>
      <c r="M12" s="2" t="b">
        <v>0</v>
      </c>
    </row>
    <row r="13" spans="1:13" ht="24.95" customHeight="1" x14ac:dyDescent="0.15">
      <c r="A13" s="253"/>
      <c r="B13" s="249" t="s">
        <v>5</v>
      </c>
      <c r="C13" s="250"/>
      <c r="D13" s="29"/>
      <c r="E13" s="210"/>
      <c r="F13" s="211"/>
      <c r="G13" s="30" t="s">
        <v>9</v>
      </c>
      <c r="H13" s="15" t="s">
        <v>83</v>
      </c>
      <c r="I13" s="193">
        <f>ROUNDUP(MIN(10,E13*0.5),0)</f>
        <v>0</v>
      </c>
      <c r="J13" s="275"/>
    </row>
    <row r="14" spans="1:13" ht="24.95" customHeight="1" x14ac:dyDescent="0.15">
      <c r="A14" s="253"/>
      <c r="B14" s="249" t="s">
        <v>6</v>
      </c>
      <c r="C14" s="250"/>
      <c r="D14" s="29"/>
      <c r="E14" s="305"/>
      <c r="F14" s="306"/>
      <c r="G14" s="32" t="s">
        <v>10</v>
      </c>
      <c r="H14" s="15" t="s">
        <v>102</v>
      </c>
      <c r="I14" s="31">
        <f>IF(E14&lt;10000,0,IF(E14&lt;20000,5,IF(E14&lt;30000,10,IF(E14&lt;50000,15,IF(E14&lt;100000,20,IF(100000&lt;=E14,25))))))</f>
        <v>0</v>
      </c>
      <c r="J14" s="275"/>
    </row>
    <row r="15" spans="1:13" ht="24.95" customHeight="1" x14ac:dyDescent="0.15">
      <c r="A15" s="253"/>
      <c r="B15" s="278" t="s">
        <v>7</v>
      </c>
      <c r="C15" s="279"/>
      <c r="D15" s="33" t="s">
        <v>64</v>
      </c>
      <c r="E15" s="10"/>
      <c r="F15" s="11"/>
      <c r="G15" s="34"/>
      <c r="H15" s="16">
        <v>5</v>
      </c>
      <c r="I15" s="106" t="str">
        <f>IF(L15=TRUE,IF(M15=FALSE,5,IF(M15=TRUE,"Err","")),IF(M15=TRUE,0,""))</f>
        <v/>
      </c>
      <c r="J15" s="276" t="s">
        <v>107</v>
      </c>
      <c r="L15" s="2" t="b">
        <v>0</v>
      </c>
      <c r="M15" s="2" t="b">
        <v>0</v>
      </c>
    </row>
    <row r="16" spans="1:13" ht="24.95" customHeight="1" x14ac:dyDescent="0.15">
      <c r="A16" s="253"/>
      <c r="B16" s="280"/>
      <c r="C16" s="281"/>
      <c r="D16" s="35" t="s">
        <v>65</v>
      </c>
      <c r="E16" s="4"/>
      <c r="F16" s="3"/>
      <c r="G16" s="36"/>
      <c r="H16" s="17">
        <v>5</v>
      </c>
      <c r="I16" s="14" t="str">
        <f>IF(L16=TRUE,IF(M16=FALSE,5,IF(M16=TRUE,"Err","")),IF(M16=TRUE,0,""))</f>
        <v/>
      </c>
      <c r="J16" s="277"/>
      <c r="L16" s="2" t="b">
        <v>0</v>
      </c>
      <c r="M16" s="2" t="b">
        <v>0</v>
      </c>
    </row>
    <row r="17" spans="1:10" ht="24.95" customHeight="1" thickBot="1" x14ac:dyDescent="0.2">
      <c r="A17" s="254"/>
      <c r="B17" s="37"/>
      <c r="C17" s="38"/>
      <c r="D17" s="39"/>
      <c r="E17" s="5"/>
      <c r="F17" s="1"/>
      <c r="G17" s="40"/>
      <c r="H17" s="18" t="s">
        <v>14</v>
      </c>
      <c r="I17" s="19">
        <f>IF(SUM(I12:I16)&lt;50,SUM(I12:I16),"50")</f>
        <v>0</v>
      </c>
      <c r="J17" s="41" t="s">
        <v>82</v>
      </c>
    </row>
    <row r="18" spans="1:10" s="112" customFormat="1" ht="24.95" customHeight="1" thickTop="1" x14ac:dyDescent="0.15">
      <c r="A18" s="231" t="s">
        <v>8</v>
      </c>
      <c r="B18" s="107" t="s">
        <v>20</v>
      </c>
      <c r="C18" s="108"/>
      <c r="D18" s="109" t="s">
        <v>21</v>
      </c>
      <c r="E18" s="239"/>
      <c r="F18" s="240"/>
      <c r="G18" s="110" t="s">
        <v>11</v>
      </c>
      <c r="H18" s="111">
        <v>12</v>
      </c>
      <c r="I18" s="111">
        <f>+H18*E18</f>
        <v>0</v>
      </c>
      <c r="J18" s="288" t="s">
        <v>108</v>
      </c>
    </row>
    <row r="19" spans="1:10" s="112" customFormat="1" ht="24.95" customHeight="1" x14ac:dyDescent="0.15">
      <c r="A19" s="232"/>
      <c r="B19" s="113"/>
      <c r="C19" s="108"/>
      <c r="D19" s="109" t="s">
        <v>22</v>
      </c>
      <c r="E19" s="239"/>
      <c r="F19" s="240"/>
      <c r="G19" s="114" t="s">
        <v>12</v>
      </c>
      <c r="H19" s="115">
        <v>7</v>
      </c>
      <c r="I19" s="111">
        <f>+H19*E19</f>
        <v>0</v>
      </c>
      <c r="J19" s="289"/>
    </row>
    <row r="20" spans="1:10" s="112" customFormat="1" ht="24.95" customHeight="1" x14ac:dyDescent="0.15">
      <c r="A20" s="232"/>
      <c r="B20" s="116"/>
      <c r="C20" s="117"/>
      <c r="D20" s="118" t="s">
        <v>67</v>
      </c>
      <c r="E20" s="291"/>
      <c r="F20" s="292"/>
      <c r="G20" s="119" t="s">
        <v>12</v>
      </c>
      <c r="H20" s="120">
        <v>15</v>
      </c>
      <c r="I20" s="120">
        <f t="shared" ref="I20:I45" si="0">+H20*E20</f>
        <v>0</v>
      </c>
      <c r="J20" s="289"/>
    </row>
    <row r="21" spans="1:10" s="112" customFormat="1" ht="24.95" customHeight="1" x14ac:dyDescent="0.15">
      <c r="A21" s="232"/>
      <c r="B21" s="178" t="s">
        <v>104</v>
      </c>
      <c r="C21" s="179"/>
      <c r="D21" s="138" t="s">
        <v>21</v>
      </c>
      <c r="E21" s="241"/>
      <c r="F21" s="242"/>
      <c r="G21" s="180" t="s">
        <v>11</v>
      </c>
      <c r="H21" s="181">
        <v>10</v>
      </c>
      <c r="I21" s="185">
        <f t="shared" si="0"/>
        <v>0</v>
      </c>
      <c r="J21" s="289"/>
    </row>
    <row r="22" spans="1:10" s="112" customFormat="1" ht="24.95" customHeight="1" x14ac:dyDescent="0.15">
      <c r="A22" s="232"/>
      <c r="B22" s="116"/>
      <c r="C22" s="117"/>
      <c r="D22" s="127" t="s">
        <v>22</v>
      </c>
      <c r="E22" s="243"/>
      <c r="F22" s="244"/>
      <c r="G22" s="182" t="s">
        <v>11</v>
      </c>
      <c r="H22" s="120">
        <v>5</v>
      </c>
      <c r="I22" s="120">
        <f t="shared" si="0"/>
        <v>0</v>
      </c>
      <c r="J22" s="289"/>
    </row>
    <row r="23" spans="1:10" s="112" customFormat="1" ht="24.95" customHeight="1" x14ac:dyDescent="0.15">
      <c r="A23" s="232"/>
      <c r="B23" s="121" t="s">
        <v>32</v>
      </c>
      <c r="C23" s="122"/>
      <c r="D23" s="109" t="s">
        <v>85</v>
      </c>
      <c r="E23" s="293"/>
      <c r="F23" s="294"/>
      <c r="G23" s="123" t="s">
        <v>11</v>
      </c>
      <c r="H23" s="124">
        <v>15</v>
      </c>
      <c r="I23" s="111">
        <f t="shared" si="0"/>
        <v>0</v>
      </c>
      <c r="J23" s="289"/>
    </row>
    <row r="24" spans="1:10" s="112" customFormat="1" ht="24.95" customHeight="1" x14ac:dyDescent="0.15">
      <c r="A24" s="232"/>
      <c r="B24" s="125"/>
      <c r="C24" s="126"/>
      <c r="D24" s="127" t="s">
        <v>86</v>
      </c>
      <c r="E24" s="243"/>
      <c r="F24" s="244"/>
      <c r="G24" s="128" t="s">
        <v>11</v>
      </c>
      <c r="H24" s="129">
        <v>5</v>
      </c>
      <c r="I24" s="120">
        <f t="shared" si="0"/>
        <v>0</v>
      </c>
      <c r="J24" s="289"/>
    </row>
    <row r="25" spans="1:10" s="112" customFormat="1" ht="24.95" customHeight="1" x14ac:dyDescent="0.15">
      <c r="A25" s="232"/>
      <c r="B25" s="121" t="s">
        <v>33</v>
      </c>
      <c r="C25" s="122"/>
      <c r="D25" s="176" t="s">
        <v>88</v>
      </c>
      <c r="E25" s="286"/>
      <c r="F25" s="287"/>
      <c r="G25" s="184" t="s">
        <v>11</v>
      </c>
      <c r="H25" s="124">
        <v>7</v>
      </c>
      <c r="I25" s="181">
        <f t="shared" si="0"/>
        <v>0</v>
      </c>
      <c r="J25" s="289"/>
    </row>
    <row r="26" spans="1:10" s="112" customFormat="1" ht="24.95" customHeight="1" x14ac:dyDescent="0.15">
      <c r="A26" s="232"/>
      <c r="B26" s="125"/>
      <c r="C26" s="183"/>
      <c r="D26" s="127" t="s">
        <v>87</v>
      </c>
      <c r="E26" s="243"/>
      <c r="F26" s="244"/>
      <c r="G26" s="128" t="s">
        <v>11</v>
      </c>
      <c r="H26" s="129">
        <v>5</v>
      </c>
      <c r="I26" s="185">
        <f t="shared" si="0"/>
        <v>0</v>
      </c>
      <c r="J26" s="289"/>
    </row>
    <row r="27" spans="1:10" s="112" customFormat="1" ht="24.95" customHeight="1" x14ac:dyDescent="0.15">
      <c r="A27" s="232"/>
      <c r="B27" s="121" t="s">
        <v>60</v>
      </c>
      <c r="C27" s="122"/>
      <c r="D27" s="176" t="s">
        <v>89</v>
      </c>
      <c r="E27" s="241"/>
      <c r="F27" s="242"/>
      <c r="G27" s="184" t="s">
        <v>11</v>
      </c>
      <c r="H27" s="124">
        <v>20</v>
      </c>
      <c r="I27" s="144">
        <f t="shared" si="0"/>
        <v>0</v>
      </c>
      <c r="J27" s="289"/>
    </row>
    <row r="28" spans="1:10" s="112" customFormat="1" ht="24.95" customHeight="1" x14ac:dyDescent="0.15">
      <c r="A28" s="232"/>
      <c r="B28" s="125"/>
      <c r="C28" s="183"/>
      <c r="D28" s="127" t="s">
        <v>90</v>
      </c>
      <c r="E28" s="243"/>
      <c r="F28" s="244"/>
      <c r="G28" s="128" t="s">
        <v>11</v>
      </c>
      <c r="H28" s="129">
        <v>15</v>
      </c>
      <c r="I28" s="177">
        <f t="shared" si="0"/>
        <v>0</v>
      </c>
      <c r="J28" s="289"/>
    </row>
    <row r="29" spans="1:10" s="112" customFormat="1" ht="24.95" customHeight="1" x14ac:dyDescent="0.15">
      <c r="A29" s="232"/>
      <c r="B29" s="131" t="s">
        <v>68</v>
      </c>
      <c r="C29" s="132"/>
      <c r="D29" s="133" t="s">
        <v>68</v>
      </c>
      <c r="E29" s="245"/>
      <c r="F29" s="246"/>
      <c r="G29" s="134" t="s">
        <v>11</v>
      </c>
      <c r="H29" s="135">
        <v>3</v>
      </c>
      <c r="I29" s="130">
        <f>+H29*E29</f>
        <v>0</v>
      </c>
      <c r="J29" s="289"/>
    </row>
    <row r="30" spans="1:10" s="112" customFormat="1" ht="24.95" customHeight="1" x14ac:dyDescent="0.15">
      <c r="A30" s="232"/>
      <c r="B30" s="136" t="s">
        <v>29</v>
      </c>
      <c r="C30" s="137"/>
      <c r="D30" s="138" t="s">
        <v>27</v>
      </c>
      <c r="E30" s="241"/>
      <c r="F30" s="242"/>
      <c r="G30" s="139" t="s">
        <v>11</v>
      </c>
      <c r="H30" s="140">
        <v>5</v>
      </c>
      <c r="I30" s="111">
        <f t="shared" si="0"/>
        <v>0</v>
      </c>
      <c r="J30" s="289"/>
    </row>
    <row r="31" spans="1:10" s="112" customFormat="1" ht="24.95" customHeight="1" x14ac:dyDescent="0.15">
      <c r="A31" s="232"/>
      <c r="B31" s="125"/>
      <c r="C31" s="126"/>
      <c r="D31" s="127" t="s">
        <v>28</v>
      </c>
      <c r="E31" s="243"/>
      <c r="F31" s="244"/>
      <c r="G31" s="128" t="s">
        <v>11</v>
      </c>
      <c r="H31" s="129">
        <v>3</v>
      </c>
      <c r="I31" s="120">
        <f t="shared" si="0"/>
        <v>0</v>
      </c>
      <c r="J31" s="289"/>
    </row>
    <row r="32" spans="1:10" s="112" customFormat="1" ht="24.95" customHeight="1" x14ac:dyDescent="0.15">
      <c r="A32" s="232"/>
      <c r="B32" s="131" t="s">
        <v>26</v>
      </c>
      <c r="C32" s="132"/>
      <c r="D32" s="133"/>
      <c r="E32" s="245"/>
      <c r="F32" s="246"/>
      <c r="G32" s="134" t="s">
        <v>11</v>
      </c>
      <c r="H32" s="135">
        <v>5</v>
      </c>
      <c r="I32" s="130">
        <f t="shared" si="0"/>
        <v>0</v>
      </c>
      <c r="J32" s="289"/>
    </row>
    <row r="33" spans="1:10" s="112" customFormat="1" ht="24.95" customHeight="1" x14ac:dyDescent="0.15">
      <c r="A33" s="232"/>
      <c r="B33" s="136" t="s">
        <v>25</v>
      </c>
      <c r="C33" s="137"/>
      <c r="D33" s="138" t="s">
        <v>21</v>
      </c>
      <c r="E33" s="241"/>
      <c r="F33" s="242"/>
      <c r="G33" s="139" t="s">
        <v>11</v>
      </c>
      <c r="H33" s="140">
        <v>5</v>
      </c>
      <c r="I33" s="111">
        <f t="shared" si="0"/>
        <v>0</v>
      </c>
      <c r="J33" s="289"/>
    </row>
    <row r="34" spans="1:10" s="112" customFormat="1" ht="24.95" customHeight="1" x14ac:dyDescent="0.15">
      <c r="A34" s="232"/>
      <c r="B34" s="125"/>
      <c r="C34" s="126"/>
      <c r="D34" s="127" t="s">
        <v>22</v>
      </c>
      <c r="E34" s="243"/>
      <c r="F34" s="244"/>
      <c r="G34" s="128" t="s">
        <v>11</v>
      </c>
      <c r="H34" s="129">
        <v>3</v>
      </c>
      <c r="I34" s="120">
        <f t="shared" si="0"/>
        <v>0</v>
      </c>
      <c r="J34" s="289"/>
    </row>
    <row r="35" spans="1:10" s="112" customFormat="1" ht="24.95" customHeight="1" x14ac:dyDescent="0.15">
      <c r="A35" s="232"/>
      <c r="B35" s="121" t="s">
        <v>30</v>
      </c>
      <c r="C35" s="122"/>
      <c r="D35" s="141" t="s">
        <v>21</v>
      </c>
      <c r="E35" s="241"/>
      <c r="F35" s="242"/>
      <c r="G35" s="123" t="s">
        <v>11</v>
      </c>
      <c r="H35" s="124">
        <v>5</v>
      </c>
      <c r="I35" s="111">
        <f>+H35*E35</f>
        <v>0</v>
      </c>
      <c r="J35" s="289"/>
    </row>
    <row r="36" spans="1:10" s="112" customFormat="1" ht="24.95" customHeight="1" x14ac:dyDescent="0.15">
      <c r="A36" s="232"/>
      <c r="B36" s="121"/>
      <c r="C36" s="122"/>
      <c r="D36" s="127" t="s">
        <v>22</v>
      </c>
      <c r="E36" s="243"/>
      <c r="F36" s="244"/>
      <c r="G36" s="142" t="s">
        <v>11</v>
      </c>
      <c r="H36" s="143">
        <v>3</v>
      </c>
      <c r="I36" s="120">
        <f t="shared" si="0"/>
        <v>0</v>
      </c>
      <c r="J36" s="289"/>
    </row>
    <row r="37" spans="1:10" s="112" customFormat="1" ht="24.95" customHeight="1" x14ac:dyDescent="0.15">
      <c r="A37" s="232"/>
      <c r="B37" s="131" t="s">
        <v>31</v>
      </c>
      <c r="C37" s="132"/>
      <c r="D37" s="133" t="s">
        <v>31</v>
      </c>
      <c r="E37" s="245"/>
      <c r="F37" s="246"/>
      <c r="G37" s="134" t="s">
        <v>11</v>
      </c>
      <c r="H37" s="135">
        <v>3</v>
      </c>
      <c r="I37" s="130">
        <f t="shared" si="0"/>
        <v>0</v>
      </c>
      <c r="J37" s="289"/>
    </row>
    <row r="38" spans="1:10" s="112" customFormat="1" ht="24.95" customHeight="1" x14ac:dyDescent="0.15">
      <c r="A38" s="232"/>
      <c r="B38" s="146" t="s">
        <v>69</v>
      </c>
      <c r="C38" s="147"/>
      <c r="D38" s="148" t="s">
        <v>69</v>
      </c>
      <c r="E38" s="245"/>
      <c r="F38" s="246"/>
      <c r="G38" s="149" t="s">
        <v>12</v>
      </c>
      <c r="H38" s="150">
        <v>5</v>
      </c>
      <c r="I38" s="130">
        <f t="shared" si="0"/>
        <v>0</v>
      </c>
      <c r="J38" s="289"/>
    </row>
    <row r="39" spans="1:10" s="112" customFormat="1" ht="24.95" customHeight="1" x14ac:dyDescent="0.15">
      <c r="A39" s="232"/>
      <c r="B39" s="131" t="s">
        <v>37</v>
      </c>
      <c r="C39" s="132"/>
      <c r="D39" s="133" t="s">
        <v>37</v>
      </c>
      <c r="E39" s="245"/>
      <c r="F39" s="246"/>
      <c r="G39" s="134" t="s">
        <v>11</v>
      </c>
      <c r="H39" s="135">
        <v>3</v>
      </c>
      <c r="I39" s="177">
        <f t="shared" si="0"/>
        <v>0</v>
      </c>
      <c r="J39" s="289"/>
    </row>
    <row r="40" spans="1:10" s="112" customFormat="1" ht="24.95" customHeight="1" x14ac:dyDescent="0.15">
      <c r="A40" s="232"/>
      <c r="B40" s="136" t="s">
        <v>91</v>
      </c>
      <c r="C40" s="137"/>
      <c r="D40" s="138" t="s">
        <v>55</v>
      </c>
      <c r="E40" s="245"/>
      <c r="F40" s="246"/>
      <c r="G40" s="186" t="s">
        <v>11</v>
      </c>
      <c r="H40" s="140">
        <v>7</v>
      </c>
      <c r="I40" s="130">
        <f t="shared" si="0"/>
        <v>0</v>
      </c>
      <c r="J40" s="289"/>
    </row>
    <row r="41" spans="1:10" s="112" customFormat="1" ht="24.95" customHeight="1" x14ac:dyDescent="0.15">
      <c r="A41" s="232"/>
      <c r="B41" s="136" t="s">
        <v>92</v>
      </c>
      <c r="C41" s="137"/>
      <c r="D41" s="138"/>
      <c r="E41" s="245"/>
      <c r="F41" s="246"/>
      <c r="G41" s="186" t="s">
        <v>11</v>
      </c>
      <c r="H41" s="140">
        <v>5</v>
      </c>
      <c r="I41" s="130">
        <f t="shared" si="0"/>
        <v>0</v>
      </c>
      <c r="J41" s="289"/>
    </row>
    <row r="42" spans="1:10" s="112" customFormat="1" ht="24.95" customHeight="1" x14ac:dyDescent="0.15">
      <c r="A42" s="232"/>
      <c r="B42" s="136" t="s">
        <v>75</v>
      </c>
      <c r="C42" s="137"/>
      <c r="D42" s="138"/>
      <c r="E42" s="245"/>
      <c r="F42" s="246"/>
      <c r="G42" s="186" t="s">
        <v>11</v>
      </c>
      <c r="H42" s="140">
        <v>12</v>
      </c>
      <c r="I42" s="130">
        <f t="shared" si="0"/>
        <v>0</v>
      </c>
      <c r="J42" s="289"/>
    </row>
    <row r="43" spans="1:10" s="112" customFormat="1" ht="24.95" customHeight="1" x14ac:dyDescent="0.15">
      <c r="A43" s="232"/>
      <c r="B43" s="136" t="s">
        <v>93</v>
      </c>
      <c r="C43" s="137"/>
      <c r="D43" s="138" t="s">
        <v>94</v>
      </c>
      <c r="E43" s="286"/>
      <c r="F43" s="287"/>
      <c r="G43" s="186" t="s">
        <v>11</v>
      </c>
      <c r="H43" s="140">
        <v>7</v>
      </c>
      <c r="I43" s="177">
        <f t="shared" si="0"/>
        <v>0</v>
      </c>
      <c r="J43" s="289"/>
    </row>
    <row r="44" spans="1:10" s="112" customFormat="1" ht="24.95" customHeight="1" x14ac:dyDescent="0.15">
      <c r="A44" s="232"/>
      <c r="B44" s="125"/>
      <c r="C44" s="183"/>
      <c r="D44" s="141" t="s">
        <v>96</v>
      </c>
      <c r="E44" s="243"/>
      <c r="F44" s="244"/>
      <c r="G44" s="191" t="s">
        <v>11</v>
      </c>
      <c r="H44" s="143">
        <v>5</v>
      </c>
      <c r="I44" s="185">
        <f>+H44*E44</f>
        <v>0</v>
      </c>
      <c r="J44" s="289"/>
    </row>
    <row r="45" spans="1:10" s="112" customFormat="1" ht="24.95" customHeight="1" x14ac:dyDescent="0.15">
      <c r="A45" s="232"/>
      <c r="B45" s="136" t="s">
        <v>95</v>
      </c>
      <c r="C45" s="137"/>
      <c r="D45" s="138"/>
      <c r="E45" s="245"/>
      <c r="F45" s="246"/>
      <c r="G45" s="186" t="s">
        <v>11</v>
      </c>
      <c r="H45" s="140">
        <v>3</v>
      </c>
      <c r="I45" s="130">
        <f t="shared" si="0"/>
        <v>0</v>
      </c>
      <c r="J45" s="290"/>
    </row>
    <row r="46" spans="1:10" s="112" customFormat="1" ht="24.95" customHeight="1" thickBot="1" x14ac:dyDescent="0.2">
      <c r="A46" s="232"/>
      <c r="B46" s="169"/>
      <c r="C46" s="170"/>
      <c r="D46" s="145"/>
      <c r="E46" s="187"/>
      <c r="F46" s="187"/>
      <c r="G46" s="188"/>
      <c r="H46" s="189" t="s">
        <v>70</v>
      </c>
      <c r="I46" s="190">
        <f>IF(SUM(I18:I45)&lt;=150,SUM(I18:I45),150)</f>
        <v>0</v>
      </c>
      <c r="J46" s="151" t="s">
        <v>84</v>
      </c>
    </row>
    <row r="47" spans="1:10" ht="24.95" customHeight="1" thickTop="1" x14ac:dyDescent="0.15">
      <c r="A47" s="218"/>
      <c r="B47" s="81" t="s">
        <v>81</v>
      </c>
      <c r="C47" s="212"/>
      <c r="D47" s="213"/>
      <c r="E47" s="216"/>
      <c r="F47" s="217"/>
      <c r="G47" s="167" t="s">
        <v>47</v>
      </c>
      <c r="H47" s="82">
        <v>0.5</v>
      </c>
      <c r="I47" s="197">
        <f>ROUNDUP(MIN(10,E47*0.5),0)</f>
        <v>0</v>
      </c>
      <c r="J47" s="204"/>
    </row>
    <row r="48" spans="1:10" ht="24.95" customHeight="1" x14ac:dyDescent="0.15">
      <c r="A48" s="219"/>
      <c r="B48" s="224" t="s">
        <v>99</v>
      </c>
      <c r="C48" s="225"/>
      <c r="D48" s="152" t="s">
        <v>78</v>
      </c>
      <c r="E48" s="210"/>
      <c r="F48" s="211"/>
      <c r="G48" s="30" t="s">
        <v>19</v>
      </c>
      <c r="H48" s="64">
        <v>2</v>
      </c>
      <c r="I48" s="64">
        <f>+H48*E48</f>
        <v>0</v>
      </c>
      <c r="J48" s="221" t="s">
        <v>109</v>
      </c>
    </row>
    <row r="49" spans="1:13" ht="24.95" customHeight="1" x14ac:dyDescent="0.15">
      <c r="A49" s="219"/>
      <c r="B49" s="84" t="s">
        <v>98</v>
      </c>
      <c r="C49" s="85"/>
      <c r="D49" s="83"/>
      <c r="E49" s="233"/>
      <c r="F49" s="234"/>
      <c r="G49" s="30" t="s">
        <v>11</v>
      </c>
      <c r="H49" s="64">
        <v>3</v>
      </c>
      <c r="I49" s="64">
        <f>+H49*E49</f>
        <v>0</v>
      </c>
      <c r="J49" s="222"/>
    </row>
    <row r="50" spans="1:13" ht="24.95" customHeight="1" x14ac:dyDescent="0.15">
      <c r="A50" s="219"/>
      <c r="B50" s="84" t="s">
        <v>38</v>
      </c>
      <c r="C50" s="214" t="s">
        <v>111</v>
      </c>
      <c r="D50" s="215"/>
      <c r="E50" s="233"/>
      <c r="F50" s="234"/>
      <c r="G50" s="30" t="s">
        <v>11</v>
      </c>
      <c r="H50" s="64">
        <v>5</v>
      </c>
      <c r="I50" s="64">
        <f>+H50*E50</f>
        <v>0</v>
      </c>
      <c r="J50" s="223"/>
    </row>
    <row r="51" spans="1:13" ht="24.95" customHeight="1" x14ac:dyDescent="0.15">
      <c r="A51" s="219"/>
      <c r="B51" s="158" t="s">
        <v>97</v>
      </c>
      <c r="C51" s="159"/>
      <c r="D51" s="171" t="s">
        <v>76</v>
      </c>
      <c r="E51" s="196"/>
      <c r="F51" s="192"/>
      <c r="G51" s="30" t="s">
        <v>11</v>
      </c>
      <c r="H51" s="201" t="s">
        <v>103</v>
      </c>
      <c r="I51" s="172">
        <f>MIN(5,IFERROR(ROUNDUP(F51/E51*5,0),0))</f>
        <v>0</v>
      </c>
      <c r="J51" s="221" t="s">
        <v>110</v>
      </c>
    </row>
    <row r="52" spans="1:13" ht="24.95" customHeight="1" x14ac:dyDescent="0.15">
      <c r="A52" s="219"/>
      <c r="B52" s="174"/>
      <c r="C52" s="175"/>
      <c r="D52" s="173" t="s">
        <v>79</v>
      </c>
      <c r="E52" s="194"/>
      <c r="F52" s="195"/>
      <c r="G52" s="52"/>
      <c r="H52" s="157">
        <v>3</v>
      </c>
      <c r="I52" s="157" t="str">
        <f>IF(L52=TRUE,IF(M52=FALSE,3,IF(M52=TRUE,"Err","")),IF(M52=TRUE,0,""))</f>
        <v/>
      </c>
      <c r="J52" s="226"/>
      <c r="L52" s="2" t="b">
        <v>0</v>
      </c>
      <c r="M52" s="2" t="b">
        <v>0</v>
      </c>
    </row>
    <row r="53" spans="1:13" ht="24.95" customHeight="1" thickBot="1" x14ac:dyDescent="0.2">
      <c r="A53" s="220"/>
      <c r="B53" s="86"/>
      <c r="C53" s="87"/>
      <c r="D53" s="87"/>
      <c r="E53" s="88"/>
      <c r="F53" s="88"/>
      <c r="G53" s="88"/>
      <c r="H53" s="89" t="s">
        <v>15</v>
      </c>
      <c r="I53" s="190">
        <f>IF(SUM(I47:I52)&lt;=50,SUM(I47:I52),50)</f>
        <v>0</v>
      </c>
      <c r="J53" s="91" t="s">
        <v>82</v>
      </c>
    </row>
    <row r="54" spans="1:13" ht="24.95" customHeight="1" thickBot="1" x14ac:dyDescent="0.2">
      <c r="A54" s="205" t="s">
        <v>18</v>
      </c>
      <c r="B54" s="206"/>
      <c r="C54" s="206"/>
      <c r="D54" s="206"/>
      <c r="E54" s="206"/>
      <c r="F54" s="206"/>
      <c r="G54" s="206"/>
      <c r="H54" s="207"/>
      <c r="I54" s="208" t="str">
        <f>I17+I46+I53&amp;"　点"</f>
        <v>0　点</v>
      </c>
      <c r="J54" s="209"/>
    </row>
    <row r="55" spans="1:13" ht="5.25" customHeight="1" x14ac:dyDescent="0.15">
      <c r="H55" s="2"/>
      <c r="I55" s="2"/>
    </row>
    <row r="56" spans="1:13" ht="14.25" customHeight="1" x14ac:dyDescent="0.15">
      <c r="A56" s="92"/>
      <c r="B56" s="93"/>
      <c r="C56" s="93"/>
      <c r="H56" s="2"/>
      <c r="I56" s="2"/>
    </row>
    <row r="57" spans="1:13" ht="14.25" customHeight="1" x14ac:dyDescent="0.15">
      <c r="A57" s="93"/>
      <c r="B57" s="94"/>
      <c r="C57" s="94"/>
      <c r="D57" s="95"/>
      <c r="E57" s="12"/>
      <c r="F57" s="12"/>
      <c r="H57" s="2"/>
      <c r="I57" s="2"/>
    </row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</sheetData>
  <mergeCells count="70">
    <mergeCell ref="H10:J10"/>
    <mergeCell ref="H8:J8"/>
    <mergeCell ref="D6:E6"/>
    <mergeCell ref="E39:F39"/>
    <mergeCell ref="E42:F42"/>
    <mergeCell ref="E41:F41"/>
    <mergeCell ref="E40:F40"/>
    <mergeCell ref="E28:F28"/>
    <mergeCell ref="E27:F27"/>
    <mergeCell ref="E21:F21"/>
    <mergeCell ref="E22:F22"/>
    <mergeCell ref="E26:F26"/>
    <mergeCell ref="F9:G9"/>
    <mergeCell ref="B9:E10"/>
    <mergeCell ref="B14:C14"/>
    <mergeCell ref="E14:F14"/>
    <mergeCell ref="E45:F45"/>
    <mergeCell ref="E30:F30"/>
    <mergeCell ref="E44:F44"/>
    <mergeCell ref="E43:F43"/>
    <mergeCell ref="J18:J45"/>
    <mergeCell ref="E29:F29"/>
    <mergeCell ref="E31:F31"/>
    <mergeCell ref="E32:F32"/>
    <mergeCell ref="E24:F24"/>
    <mergeCell ref="E25:F25"/>
    <mergeCell ref="E20:F20"/>
    <mergeCell ref="E23:F23"/>
    <mergeCell ref="B13:C13"/>
    <mergeCell ref="A1:J1"/>
    <mergeCell ref="A12:A17"/>
    <mergeCell ref="A9:A10"/>
    <mergeCell ref="I4:J4"/>
    <mergeCell ref="A7:A8"/>
    <mergeCell ref="B7:B8"/>
    <mergeCell ref="C7:C8"/>
    <mergeCell ref="F8:G8"/>
    <mergeCell ref="F6:G7"/>
    <mergeCell ref="H6:J7"/>
    <mergeCell ref="J12:J14"/>
    <mergeCell ref="J15:J16"/>
    <mergeCell ref="B15:C16"/>
    <mergeCell ref="H9:J9"/>
    <mergeCell ref="F10:G10"/>
    <mergeCell ref="D7:E8"/>
    <mergeCell ref="A18:A46"/>
    <mergeCell ref="E49:F49"/>
    <mergeCell ref="E50:F50"/>
    <mergeCell ref="B11:D11"/>
    <mergeCell ref="E11:F11"/>
    <mergeCell ref="E18:F18"/>
    <mergeCell ref="E19:F19"/>
    <mergeCell ref="E33:F33"/>
    <mergeCell ref="E34:F34"/>
    <mergeCell ref="E35:F35"/>
    <mergeCell ref="E36:F36"/>
    <mergeCell ref="E37:F37"/>
    <mergeCell ref="E13:F13"/>
    <mergeCell ref="B12:C12"/>
    <mergeCell ref="E38:F38"/>
    <mergeCell ref="A54:H54"/>
    <mergeCell ref="I54:J54"/>
    <mergeCell ref="E48:F48"/>
    <mergeCell ref="C47:D47"/>
    <mergeCell ref="C50:D50"/>
    <mergeCell ref="E47:F47"/>
    <mergeCell ref="A47:A53"/>
    <mergeCell ref="J48:J50"/>
    <mergeCell ref="B48:C48"/>
    <mergeCell ref="J51:J52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&amp;R&amp;18自己採点方式（沖縄市内業者のみ）</oddHeader>
  </headerFooter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5" r:id="rId4" name="Check Box 221">
              <controlPr defaultSize="0" autoFill="0" autoLine="0" autoPict="0">
                <anchor moveWithCells="1">
                  <from>
                    <xdr:col>4</xdr:col>
                    <xdr:colOff>9525</xdr:colOff>
                    <xdr:row>14</xdr:row>
                    <xdr:rowOff>38100</xdr:rowOff>
                  </from>
                  <to>
                    <xdr:col>4</xdr:col>
                    <xdr:colOff>428625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" name="Check Box 222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38100</xdr:rowOff>
                  </from>
                  <to>
                    <xdr:col>5</xdr:col>
                    <xdr:colOff>428625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6" name="Check Box 223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38100</xdr:rowOff>
                  </from>
                  <to>
                    <xdr:col>4</xdr:col>
                    <xdr:colOff>428625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7" name="Check Box 22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38100</xdr:rowOff>
                  </from>
                  <to>
                    <xdr:col>5</xdr:col>
                    <xdr:colOff>428625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8" name="Check Box 237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38100</xdr:rowOff>
                  </from>
                  <to>
                    <xdr:col>5</xdr:col>
                    <xdr:colOff>285750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9" name="Check Box 238">
              <controlPr defaultSize="0" autoFill="0" autoLine="0" autoPict="0">
                <anchor moveWithCells="1">
                  <from>
                    <xdr:col>4</xdr:col>
                    <xdr:colOff>9525</xdr:colOff>
                    <xdr:row>11</xdr:row>
                    <xdr:rowOff>38100</xdr:rowOff>
                  </from>
                  <to>
                    <xdr:col>4</xdr:col>
                    <xdr:colOff>428625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0" name="Check Box 239">
              <controlPr defaultSize="0" autoFill="0" autoLine="0" autoPict="0">
                <anchor moveWithCells="1">
                  <from>
                    <xdr:col>4</xdr:col>
                    <xdr:colOff>9525</xdr:colOff>
                    <xdr:row>51</xdr:row>
                    <xdr:rowOff>38100</xdr:rowOff>
                  </from>
                  <to>
                    <xdr:col>4</xdr:col>
                    <xdr:colOff>428625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1" name="Check Box 240">
              <controlPr defaultSize="0" autoFill="0" autoLine="0" autoPict="0">
                <anchor moveWithCells="1">
                  <from>
                    <xdr:col>5</xdr:col>
                    <xdr:colOff>9525</xdr:colOff>
                    <xdr:row>51</xdr:row>
                    <xdr:rowOff>38100</xdr:rowOff>
                  </from>
                  <to>
                    <xdr:col>5</xdr:col>
                    <xdr:colOff>428625</xdr:colOff>
                    <xdr:row>51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2"/>
  <sheetViews>
    <sheetView zoomScaleNormal="100" workbookViewId="0">
      <selection activeCell="B6" sqref="B6"/>
    </sheetView>
  </sheetViews>
  <sheetFormatPr defaultRowHeight="13.5" x14ac:dyDescent="0.15"/>
  <cols>
    <col min="1" max="1" width="11.625" style="2" customWidth="1"/>
    <col min="2" max="2" width="38.625" style="2" customWidth="1"/>
    <col min="3" max="3" width="11.625" style="2" customWidth="1"/>
    <col min="4" max="4" width="31.625" style="21" customWidth="1"/>
    <col min="5" max="6" width="7.625" style="2" customWidth="1"/>
    <col min="7" max="7" width="3.75" style="2" customWidth="1"/>
    <col min="8" max="9" width="7.625" style="21" customWidth="1"/>
    <col min="10" max="10" width="25.875" style="2" customWidth="1"/>
    <col min="11" max="11" width="9" style="2"/>
    <col min="12" max="13" width="9" style="2" hidden="1" customWidth="1"/>
    <col min="14" max="16384" width="9" style="2"/>
  </cols>
  <sheetData>
    <row r="1" spans="1:13" ht="30" customHeight="1" x14ac:dyDescent="0.15">
      <c r="A1" s="251" t="s">
        <v>106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3" ht="24" customHeight="1" x14ac:dyDescent="0.15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3" ht="24" customHeight="1" x14ac:dyDescent="0.15">
      <c r="A3" s="96"/>
      <c r="B3" s="97" t="s">
        <v>63</v>
      </c>
      <c r="C3" s="20"/>
      <c r="D3" s="20"/>
      <c r="E3" s="20"/>
      <c r="F3" s="20"/>
      <c r="G3" s="20"/>
      <c r="H3" s="20"/>
      <c r="I3" s="20"/>
      <c r="J3" s="20"/>
    </row>
    <row r="4" spans="1:13" ht="28.5" customHeight="1" x14ac:dyDescent="0.15">
      <c r="A4" s="12"/>
      <c r="B4" s="12"/>
      <c r="C4" s="12"/>
      <c r="H4" s="22" t="s">
        <v>44</v>
      </c>
      <c r="I4" s="257"/>
      <c r="J4" s="257"/>
    </row>
    <row r="5" spans="1:13" ht="6.75" customHeight="1" thickBot="1" x14ac:dyDescent="0.2"/>
    <row r="6" spans="1:13" ht="42.75" customHeight="1" x14ac:dyDescent="0.15">
      <c r="A6" s="23" t="s">
        <v>41</v>
      </c>
      <c r="B6" s="6"/>
      <c r="C6" s="7" t="s">
        <v>48</v>
      </c>
      <c r="D6" s="299"/>
      <c r="E6" s="300"/>
      <c r="F6" s="324" t="s">
        <v>39</v>
      </c>
      <c r="G6" s="325"/>
      <c r="H6" s="326"/>
      <c r="I6" s="327"/>
      <c r="J6" s="328"/>
    </row>
    <row r="7" spans="1:13" ht="42.75" customHeight="1" x14ac:dyDescent="0.15">
      <c r="A7" s="258" t="s">
        <v>45</v>
      </c>
      <c r="B7" s="260" t="s">
        <v>71</v>
      </c>
      <c r="C7" s="262" t="s">
        <v>46</v>
      </c>
      <c r="D7" s="227"/>
      <c r="E7" s="228"/>
      <c r="F7" s="264" t="s">
        <v>40</v>
      </c>
      <c r="G7" s="265"/>
      <c r="H7" s="329"/>
      <c r="I7" s="330"/>
      <c r="J7" s="331"/>
    </row>
    <row r="8" spans="1:13" ht="21.75" customHeight="1" x14ac:dyDescent="0.15">
      <c r="A8" s="259"/>
      <c r="B8" s="261"/>
      <c r="C8" s="263"/>
      <c r="D8" s="229"/>
      <c r="E8" s="230"/>
      <c r="F8" s="341" t="s">
        <v>43</v>
      </c>
      <c r="G8" s="342"/>
      <c r="H8" s="332"/>
      <c r="I8" s="333"/>
      <c r="J8" s="334"/>
    </row>
    <row r="9" spans="1:13" ht="21.75" customHeight="1" x14ac:dyDescent="0.15">
      <c r="A9" s="255" t="s">
        <v>50</v>
      </c>
      <c r="B9" s="301"/>
      <c r="C9" s="301"/>
      <c r="D9" s="301"/>
      <c r="E9" s="302"/>
      <c r="F9" s="343"/>
      <c r="G9" s="344"/>
      <c r="H9" s="335"/>
      <c r="I9" s="336"/>
      <c r="J9" s="337"/>
    </row>
    <row r="10" spans="1:13" ht="21.75" customHeight="1" thickBot="1" x14ac:dyDescent="0.2">
      <c r="A10" s="256"/>
      <c r="B10" s="303"/>
      <c r="C10" s="303"/>
      <c r="D10" s="303"/>
      <c r="E10" s="304"/>
      <c r="F10" s="345"/>
      <c r="G10" s="346"/>
      <c r="H10" s="338"/>
      <c r="I10" s="339"/>
      <c r="J10" s="340"/>
    </row>
    <row r="11" spans="1:13" ht="21" customHeight="1" thickBot="1" x14ac:dyDescent="0.2">
      <c r="A11" s="24" t="s">
        <v>1</v>
      </c>
      <c r="B11" s="235" t="s">
        <v>2</v>
      </c>
      <c r="C11" s="236"/>
      <c r="D11" s="236"/>
      <c r="E11" s="237"/>
      <c r="F11" s="238"/>
      <c r="H11" s="18" t="s">
        <v>3</v>
      </c>
      <c r="I11" s="18" t="s">
        <v>13</v>
      </c>
      <c r="J11" s="25" t="s">
        <v>4</v>
      </c>
      <c r="L11" s="26" t="s">
        <v>16</v>
      </c>
      <c r="M11" s="26" t="s">
        <v>17</v>
      </c>
    </row>
    <row r="12" spans="1:13" ht="24.95" customHeight="1" thickTop="1" x14ac:dyDescent="0.15">
      <c r="A12" s="252" t="s">
        <v>0</v>
      </c>
      <c r="B12" s="247" t="s">
        <v>62</v>
      </c>
      <c r="C12" s="248"/>
      <c r="D12" s="27"/>
      <c r="E12" s="8"/>
      <c r="F12" s="9"/>
      <c r="G12" s="28"/>
      <c r="H12" s="13">
        <v>5</v>
      </c>
      <c r="I12" s="14" t="str">
        <f>IF(L12=TRUE,IF(M12=FALSE,5,IF(M12=TRUE,"Err","")),IF(M12=TRUE,0,""))</f>
        <v/>
      </c>
      <c r="J12" s="274" t="s">
        <v>80</v>
      </c>
      <c r="L12" s="2" t="b">
        <v>0</v>
      </c>
      <c r="M12" s="2" t="b">
        <v>0</v>
      </c>
    </row>
    <row r="13" spans="1:13" ht="24.95" customHeight="1" x14ac:dyDescent="0.15">
      <c r="A13" s="253"/>
      <c r="B13" s="249" t="s">
        <v>5</v>
      </c>
      <c r="C13" s="250"/>
      <c r="D13" s="29"/>
      <c r="E13" s="210"/>
      <c r="F13" s="211"/>
      <c r="G13" s="30" t="s">
        <v>9</v>
      </c>
      <c r="H13" s="15" t="s">
        <v>83</v>
      </c>
      <c r="I13" s="31">
        <f>ROUNDUP(MIN(10,E13*0.5),0)</f>
        <v>0</v>
      </c>
      <c r="J13" s="275"/>
    </row>
    <row r="14" spans="1:13" ht="24.95" customHeight="1" x14ac:dyDescent="0.15">
      <c r="A14" s="253"/>
      <c r="B14" s="249" t="s">
        <v>6</v>
      </c>
      <c r="C14" s="250"/>
      <c r="D14" s="29"/>
      <c r="E14" s="305"/>
      <c r="F14" s="306"/>
      <c r="G14" s="32" t="s">
        <v>10</v>
      </c>
      <c r="H14" s="15" t="s">
        <v>102</v>
      </c>
      <c r="I14" s="31">
        <f>IF(E14&lt;10000,0,IF(E14&lt;20000,5,IF(E14&lt;30000,10,IF(E14&lt;50000,15,IF(E14&lt;100000,20,IF(100000&lt;=E14,25))))))</f>
        <v>0</v>
      </c>
      <c r="J14" s="275"/>
    </row>
    <row r="15" spans="1:13" ht="24.95" customHeight="1" x14ac:dyDescent="0.15">
      <c r="A15" s="253"/>
      <c r="B15" s="278" t="s">
        <v>7</v>
      </c>
      <c r="C15" s="279"/>
      <c r="D15" s="33" t="s">
        <v>66</v>
      </c>
      <c r="E15" s="10"/>
      <c r="F15" s="11"/>
      <c r="G15" s="34"/>
      <c r="H15" s="16">
        <v>5</v>
      </c>
      <c r="I15" s="64" t="str">
        <f>IF(L15=TRUE,IF(M15=FALSE,5,IF(M15=TRUE,"Err","")),IF(M15=TRUE,0,""))</f>
        <v/>
      </c>
      <c r="J15" s="276" t="s">
        <v>112</v>
      </c>
      <c r="L15" s="2" t="b">
        <v>0</v>
      </c>
      <c r="M15" s="2" t="b">
        <v>0</v>
      </c>
    </row>
    <row r="16" spans="1:13" ht="24.95" customHeight="1" x14ac:dyDescent="0.15">
      <c r="A16" s="253"/>
      <c r="B16" s="280"/>
      <c r="C16" s="281"/>
      <c r="D16" s="35" t="s">
        <v>65</v>
      </c>
      <c r="E16" s="4"/>
      <c r="F16" s="3"/>
      <c r="G16" s="36"/>
      <c r="H16" s="17">
        <v>5</v>
      </c>
      <c r="I16" s="64" t="str">
        <f>IF(L16=TRUE,IF(M16=FALSE,5,IF(M16=TRUE,"Err","")),IF(M16=TRUE,0,""))</f>
        <v/>
      </c>
      <c r="J16" s="277"/>
      <c r="L16" s="2" t="b">
        <v>0</v>
      </c>
      <c r="M16" s="2" t="b">
        <v>0</v>
      </c>
    </row>
    <row r="17" spans="1:10" ht="24.95" customHeight="1" thickBot="1" x14ac:dyDescent="0.2">
      <c r="A17" s="254"/>
      <c r="B17" s="37"/>
      <c r="C17" s="38"/>
      <c r="D17" s="39"/>
      <c r="E17" s="5"/>
      <c r="F17" s="1"/>
      <c r="G17" s="40"/>
      <c r="H17" s="18" t="s">
        <v>14</v>
      </c>
      <c r="I17" s="19">
        <f>IF(SUM(I12:I16)&lt;50,SUM(I12:I16),"50")</f>
        <v>0</v>
      </c>
      <c r="J17" s="41" t="s">
        <v>82</v>
      </c>
    </row>
    <row r="18" spans="1:10" ht="24.95" customHeight="1" thickTop="1" x14ac:dyDescent="0.15">
      <c r="A18" s="231" t="s">
        <v>8</v>
      </c>
      <c r="B18" s="42" t="s">
        <v>51</v>
      </c>
      <c r="C18" s="43"/>
      <c r="D18" s="98" t="s">
        <v>21</v>
      </c>
      <c r="E18" s="315"/>
      <c r="F18" s="316"/>
      <c r="G18" s="99" t="s">
        <v>11</v>
      </c>
      <c r="H18" s="16">
        <v>10</v>
      </c>
      <c r="I18" s="16">
        <f>+H18*E18</f>
        <v>0</v>
      </c>
      <c r="J18" s="317" t="s">
        <v>108</v>
      </c>
    </row>
    <row r="19" spans="1:10" ht="24.95" customHeight="1" x14ac:dyDescent="0.15">
      <c r="A19" s="232"/>
      <c r="B19" s="45"/>
      <c r="C19" s="43"/>
      <c r="D19" s="48" t="s">
        <v>23</v>
      </c>
      <c r="E19" s="315"/>
      <c r="F19" s="316"/>
      <c r="G19" s="46" t="s">
        <v>11</v>
      </c>
      <c r="H19" s="16">
        <v>5</v>
      </c>
      <c r="I19" s="16">
        <f>+E19*H19</f>
        <v>0</v>
      </c>
      <c r="J19" s="318"/>
    </row>
    <row r="20" spans="1:10" ht="24.95" customHeight="1" x14ac:dyDescent="0.15">
      <c r="A20" s="232"/>
      <c r="B20" s="45"/>
      <c r="C20" s="43"/>
      <c r="D20" s="48" t="s">
        <v>24</v>
      </c>
      <c r="E20" s="315"/>
      <c r="F20" s="316"/>
      <c r="G20" s="44" t="s">
        <v>11</v>
      </c>
      <c r="H20" s="16">
        <v>3</v>
      </c>
      <c r="I20" s="16">
        <f>+E20*H20</f>
        <v>0</v>
      </c>
      <c r="J20" s="318"/>
    </row>
    <row r="21" spans="1:10" ht="24.95" customHeight="1" x14ac:dyDescent="0.15">
      <c r="A21" s="232"/>
      <c r="B21" s="45"/>
      <c r="C21" s="43"/>
      <c r="D21" s="75" t="s">
        <v>72</v>
      </c>
      <c r="E21" s="315"/>
      <c r="F21" s="316"/>
      <c r="G21" s="46" t="s">
        <v>12</v>
      </c>
      <c r="H21" s="47">
        <v>3</v>
      </c>
      <c r="I21" s="16">
        <f>+H21*E21</f>
        <v>0</v>
      </c>
      <c r="J21" s="318"/>
    </row>
    <row r="22" spans="1:10" ht="24.95" customHeight="1" x14ac:dyDescent="0.15">
      <c r="A22" s="232"/>
      <c r="B22" s="154" t="s">
        <v>56</v>
      </c>
      <c r="C22" s="155"/>
      <c r="D22" s="76" t="s">
        <v>57</v>
      </c>
      <c r="E22" s="319"/>
      <c r="F22" s="320"/>
      <c r="G22" s="77" t="s">
        <v>11</v>
      </c>
      <c r="H22" s="78">
        <v>5</v>
      </c>
      <c r="I22" s="78">
        <f>+E22*H22</f>
        <v>0</v>
      </c>
      <c r="J22" s="318"/>
    </row>
    <row r="23" spans="1:10" ht="24.95" customHeight="1" x14ac:dyDescent="0.15">
      <c r="A23" s="232"/>
      <c r="B23" s="49"/>
      <c r="C23" s="50"/>
      <c r="D23" s="51" t="s">
        <v>58</v>
      </c>
      <c r="E23" s="307"/>
      <c r="F23" s="308"/>
      <c r="G23" s="52" t="s">
        <v>11</v>
      </c>
      <c r="H23" s="79">
        <v>2</v>
      </c>
      <c r="I23" s="79">
        <f>+E23*H23</f>
        <v>0</v>
      </c>
      <c r="J23" s="318"/>
    </row>
    <row r="24" spans="1:10" ht="24.95" customHeight="1" x14ac:dyDescent="0.15">
      <c r="A24" s="232"/>
      <c r="B24" s="53" t="s">
        <v>52</v>
      </c>
      <c r="C24" s="54"/>
      <c r="D24" s="76" t="s">
        <v>27</v>
      </c>
      <c r="E24" s="319"/>
      <c r="F24" s="320"/>
      <c r="G24" s="73" t="s">
        <v>11</v>
      </c>
      <c r="H24" s="100">
        <v>10</v>
      </c>
      <c r="I24" s="78">
        <f t="shared" ref="I24:I35" si="0">+H24*E24</f>
        <v>0</v>
      </c>
      <c r="J24" s="318"/>
    </row>
    <row r="25" spans="1:10" ht="24.95" customHeight="1" x14ac:dyDescent="0.15">
      <c r="A25" s="232"/>
      <c r="B25" s="57"/>
      <c r="C25" s="58"/>
      <c r="D25" s="51" t="s">
        <v>28</v>
      </c>
      <c r="E25" s="307"/>
      <c r="F25" s="308"/>
      <c r="G25" s="62" t="s">
        <v>11</v>
      </c>
      <c r="H25" s="63">
        <v>5</v>
      </c>
      <c r="I25" s="79">
        <f t="shared" si="0"/>
        <v>0</v>
      </c>
      <c r="J25" s="318"/>
    </row>
    <row r="26" spans="1:10" ht="24.95" customHeight="1" x14ac:dyDescent="0.15">
      <c r="A26" s="232"/>
      <c r="B26" s="65" t="s">
        <v>53</v>
      </c>
      <c r="C26" s="66"/>
      <c r="D26" s="67" t="s">
        <v>53</v>
      </c>
      <c r="E26" s="210"/>
      <c r="F26" s="211"/>
      <c r="G26" s="68" t="s">
        <v>11</v>
      </c>
      <c r="H26" s="69">
        <v>3</v>
      </c>
      <c r="I26" s="64">
        <f t="shared" si="0"/>
        <v>0</v>
      </c>
      <c r="J26" s="318"/>
    </row>
    <row r="27" spans="1:10" ht="24.95" customHeight="1" x14ac:dyDescent="0.15">
      <c r="A27" s="232"/>
      <c r="B27" s="70" t="s">
        <v>60</v>
      </c>
      <c r="C27" s="71"/>
      <c r="D27" s="72" t="s">
        <v>73</v>
      </c>
      <c r="E27" s="309"/>
      <c r="F27" s="310"/>
      <c r="G27" s="102" t="s">
        <v>11</v>
      </c>
      <c r="H27" s="74">
        <v>20</v>
      </c>
      <c r="I27" s="156">
        <f t="shared" si="0"/>
        <v>0</v>
      </c>
      <c r="J27" s="318"/>
    </row>
    <row r="28" spans="1:10" ht="24.95" customHeight="1" x14ac:dyDescent="0.15">
      <c r="A28" s="232"/>
      <c r="B28" s="57"/>
      <c r="C28" s="58"/>
      <c r="D28" s="59" t="s">
        <v>74</v>
      </c>
      <c r="E28" s="313"/>
      <c r="F28" s="314"/>
      <c r="G28" s="60" t="s">
        <v>11</v>
      </c>
      <c r="H28" s="61">
        <v>15</v>
      </c>
      <c r="I28" s="17">
        <f t="shared" si="0"/>
        <v>0</v>
      </c>
      <c r="J28" s="318"/>
    </row>
    <row r="29" spans="1:10" ht="24.95" customHeight="1" x14ac:dyDescent="0.15">
      <c r="A29" s="232"/>
      <c r="B29" s="65" t="s">
        <v>54</v>
      </c>
      <c r="C29" s="66"/>
      <c r="D29" s="67" t="s">
        <v>55</v>
      </c>
      <c r="E29" s="210"/>
      <c r="F29" s="211"/>
      <c r="G29" s="68" t="s">
        <v>11</v>
      </c>
      <c r="H29" s="69">
        <v>12</v>
      </c>
      <c r="I29" s="64">
        <f t="shared" si="0"/>
        <v>0</v>
      </c>
      <c r="J29" s="318"/>
    </row>
    <row r="30" spans="1:10" ht="24.95" customHeight="1" x14ac:dyDescent="0.15">
      <c r="A30" s="232"/>
      <c r="B30" s="53" t="s">
        <v>59</v>
      </c>
      <c r="C30" s="54"/>
      <c r="D30" s="76" t="s">
        <v>21</v>
      </c>
      <c r="E30" s="319"/>
      <c r="F30" s="320"/>
      <c r="G30" s="73" t="s">
        <v>11</v>
      </c>
      <c r="H30" s="100">
        <v>10</v>
      </c>
      <c r="I30" s="78">
        <f t="shared" si="0"/>
        <v>0</v>
      </c>
      <c r="J30" s="318"/>
    </row>
    <row r="31" spans="1:10" ht="24.95" customHeight="1" x14ac:dyDescent="0.15">
      <c r="A31" s="232"/>
      <c r="B31" s="57"/>
      <c r="C31" s="58"/>
      <c r="D31" s="51" t="s">
        <v>22</v>
      </c>
      <c r="E31" s="307"/>
      <c r="F31" s="308"/>
      <c r="G31" s="62" t="s">
        <v>11</v>
      </c>
      <c r="H31" s="63">
        <v>5</v>
      </c>
      <c r="I31" s="79">
        <f t="shared" si="0"/>
        <v>0</v>
      </c>
      <c r="J31" s="318"/>
    </row>
    <row r="32" spans="1:10" ht="24.95" customHeight="1" x14ac:dyDescent="0.15">
      <c r="A32" s="232"/>
      <c r="B32" s="65" t="s">
        <v>35</v>
      </c>
      <c r="C32" s="101"/>
      <c r="D32" s="67" t="s">
        <v>35</v>
      </c>
      <c r="E32" s="210"/>
      <c r="F32" s="211"/>
      <c r="G32" s="68" t="s">
        <v>11</v>
      </c>
      <c r="H32" s="69">
        <v>8</v>
      </c>
      <c r="I32" s="64">
        <f t="shared" si="0"/>
        <v>0</v>
      </c>
      <c r="J32" s="318"/>
    </row>
    <row r="33" spans="1:10" ht="24.95" customHeight="1" x14ac:dyDescent="0.15">
      <c r="A33" s="232"/>
      <c r="B33" s="65" t="s">
        <v>36</v>
      </c>
      <c r="C33" s="101"/>
      <c r="D33" s="67" t="s">
        <v>36</v>
      </c>
      <c r="E33" s="210"/>
      <c r="F33" s="211"/>
      <c r="G33" s="68" t="s">
        <v>11</v>
      </c>
      <c r="H33" s="69">
        <v>5</v>
      </c>
      <c r="I33" s="64">
        <f t="shared" si="0"/>
        <v>0</v>
      </c>
      <c r="J33" s="318"/>
    </row>
    <row r="34" spans="1:10" ht="24.95" customHeight="1" x14ac:dyDescent="0.15">
      <c r="A34" s="232"/>
      <c r="B34" s="70" t="s">
        <v>61</v>
      </c>
      <c r="C34" s="71"/>
      <c r="D34" s="72"/>
      <c r="E34" s="309"/>
      <c r="F34" s="310"/>
      <c r="G34" s="102" t="s">
        <v>11</v>
      </c>
      <c r="H34" s="74">
        <v>5</v>
      </c>
      <c r="I34" s="156">
        <f t="shared" si="0"/>
        <v>0</v>
      </c>
      <c r="J34" s="103"/>
    </row>
    <row r="35" spans="1:10" ht="24.95" customHeight="1" x14ac:dyDescent="0.15">
      <c r="A35" s="232"/>
      <c r="B35" s="70" t="s">
        <v>75</v>
      </c>
      <c r="C35" s="71"/>
      <c r="D35" s="72" t="s">
        <v>75</v>
      </c>
      <c r="E35" s="233"/>
      <c r="F35" s="234"/>
      <c r="G35" s="102" t="s">
        <v>11</v>
      </c>
      <c r="H35" s="74">
        <v>12</v>
      </c>
      <c r="I35" s="156">
        <f t="shared" si="0"/>
        <v>0</v>
      </c>
      <c r="J35" s="153"/>
    </row>
    <row r="36" spans="1:10" ht="24.95" customHeight="1" x14ac:dyDescent="0.15">
      <c r="A36" s="232"/>
      <c r="B36" s="70" t="s">
        <v>29</v>
      </c>
      <c r="C36" s="71"/>
      <c r="D36" s="72" t="s">
        <v>27</v>
      </c>
      <c r="E36" s="311"/>
      <c r="F36" s="312"/>
      <c r="G36" s="73" t="s">
        <v>11</v>
      </c>
      <c r="H36" s="74">
        <v>5</v>
      </c>
      <c r="I36" s="78">
        <f t="shared" ref="I36:I40" si="1">+H36*E36</f>
        <v>0</v>
      </c>
      <c r="J36" s="105"/>
    </row>
    <row r="37" spans="1:10" ht="24.95" customHeight="1" x14ac:dyDescent="0.15">
      <c r="A37" s="232"/>
      <c r="B37" s="57"/>
      <c r="C37" s="58"/>
      <c r="D37" s="59" t="s">
        <v>28</v>
      </c>
      <c r="E37" s="313"/>
      <c r="F37" s="314"/>
      <c r="G37" s="60" t="s">
        <v>11</v>
      </c>
      <c r="H37" s="61">
        <v>3</v>
      </c>
      <c r="I37" s="17">
        <f t="shared" si="1"/>
        <v>0</v>
      </c>
      <c r="J37" s="105"/>
    </row>
    <row r="38" spans="1:10" ht="24.95" customHeight="1" x14ac:dyDescent="0.15">
      <c r="A38" s="232"/>
      <c r="B38" s="65" t="s">
        <v>26</v>
      </c>
      <c r="C38" s="66"/>
      <c r="D38" s="67"/>
      <c r="E38" s="233"/>
      <c r="F38" s="234"/>
      <c r="G38" s="68" t="s">
        <v>11</v>
      </c>
      <c r="H38" s="69">
        <v>5</v>
      </c>
      <c r="I38" s="64">
        <f t="shared" si="1"/>
        <v>0</v>
      </c>
      <c r="J38" s="105"/>
    </row>
    <row r="39" spans="1:10" ht="24.95" customHeight="1" x14ac:dyDescent="0.15">
      <c r="A39" s="232"/>
      <c r="B39" s="70" t="s">
        <v>25</v>
      </c>
      <c r="C39" s="71"/>
      <c r="D39" s="72" t="s">
        <v>21</v>
      </c>
      <c r="E39" s="311"/>
      <c r="F39" s="312"/>
      <c r="G39" s="73" t="s">
        <v>11</v>
      </c>
      <c r="H39" s="74">
        <v>5</v>
      </c>
      <c r="I39" s="16">
        <f t="shared" si="1"/>
        <v>0</v>
      </c>
      <c r="J39" s="105"/>
    </row>
    <row r="40" spans="1:10" ht="24.95" customHeight="1" x14ac:dyDescent="0.15">
      <c r="A40" s="232"/>
      <c r="B40" s="57"/>
      <c r="C40" s="58"/>
      <c r="D40" s="59" t="s">
        <v>22</v>
      </c>
      <c r="E40" s="313"/>
      <c r="F40" s="314"/>
      <c r="G40" s="60" t="s">
        <v>11</v>
      </c>
      <c r="H40" s="61">
        <v>3</v>
      </c>
      <c r="I40" s="17">
        <f t="shared" si="1"/>
        <v>0</v>
      </c>
      <c r="J40" s="105"/>
    </row>
    <row r="41" spans="1:10" ht="24.95" customHeight="1" x14ac:dyDescent="0.15">
      <c r="A41" s="232"/>
      <c r="B41" s="53" t="s">
        <v>30</v>
      </c>
      <c r="C41" s="54"/>
      <c r="D41" s="75" t="s">
        <v>21</v>
      </c>
      <c r="E41" s="311"/>
      <c r="F41" s="312"/>
      <c r="G41" s="55" t="s">
        <v>11</v>
      </c>
      <c r="H41" s="56">
        <v>5</v>
      </c>
      <c r="I41" s="16">
        <f>+H41*E41</f>
        <v>0</v>
      </c>
      <c r="J41" s="203"/>
    </row>
    <row r="42" spans="1:10" ht="24.95" customHeight="1" x14ac:dyDescent="0.15">
      <c r="A42" s="232"/>
      <c r="B42" s="57"/>
      <c r="C42" s="58"/>
      <c r="D42" s="59" t="s">
        <v>22</v>
      </c>
      <c r="E42" s="313"/>
      <c r="F42" s="314"/>
      <c r="G42" s="60" t="s">
        <v>11</v>
      </c>
      <c r="H42" s="61">
        <v>3</v>
      </c>
      <c r="I42" s="17">
        <f t="shared" ref="I42" si="2">+H42*E42</f>
        <v>0</v>
      </c>
      <c r="J42" s="105"/>
    </row>
    <row r="43" spans="1:10" ht="24.95" customHeight="1" thickBot="1" x14ac:dyDescent="0.2">
      <c r="A43" s="232"/>
      <c r="B43" s="162"/>
      <c r="C43" s="163"/>
      <c r="D43" s="163"/>
      <c r="E43" s="12"/>
      <c r="G43" s="80"/>
      <c r="H43" s="164" t="s">
        <v>14</v>
      </c>
      <c r="I43" s="165">
        <f>IF(SUM(I18:I42)&lt;=150,SUM(I18:I42),150)</f>
        <v>0</v>
      </c>
      <c r="J43" s="166" t="s">
        <v>100</v>
      </c>
    </row>
    <row r="44" spans="1:10" ht="24.95" customHeight="1" thickTop="1" x14ac:dyDescent="0.15">
      <c r="A44" s="218"/>
      <c r="B44" s="321" t="s">
        <v>77</v>
      </c>
      <c r="C44" s="322"/>
      <c r="D44" s="323"/>
      <c r="E44" s="216"/>
      <c r="F44" s="217"/>
      <c r="G44" s="167" t="s">
        <v>9</v>
      </c>
      <c r="H44" s="82">
        <v>0.5</v>
      </c>
      <c r="I44" s="168">
        <f>ROUNDUP(MIN(10,E44*0.5),0)</f>
        <v>0</v>
      </c>
      <c r="J44" s="204"/>
    </row>
    <row r="45" spans="1:10" ht="24.95" customHeight="1" x14ac:dyDescent="0.15">
      <c r="A45" s="219"/>
      <c r="B45" s="224" t="s">
        <v>34</v>
      </c>
      <c r="C45" s="225"/>
      <c r="D45" s="152" t="s">
        <v>78</v>
      </c>
      <c r="E45" s="210"/>
      <c r="F45" s="211"/>
      <c r="G45" s="30" t="s">
        <v>19</v>
      </c>
      <c r="H45" s="64">
        <v>2</v>
      </c>
      <c r="I45" s="64">
        <f>+H45*E45</f>
        <v>0</v>
      </c>
      <c r="J45" s="221" t="s">
        <v>109</v>
      </c>
    </row>
    <row r="46" spans="1:10" ht="24.95" customHeight="1" x14ac:dyDescent="0.15">
      <c r="A46" s="219"/>
      <c r="B46" s="84" t="s">
        <v>98</v>
      </c>
      <c r="C46" s="85"/>
      <c r="D46" s="83"/>
      <c r="E46" s="233"/>
      <c r="F46" s="234"/>
      <c r="G46" s="30" t="s">
        <v>11</v>
      </c>
      <c r="H46" s="64">
        <v>3</v>
      </c>
      <c r="I46" s="64">
        <f>+H46*E46</f>
        <v>0</v>
      </c>
      <c r="J46" s="222"/>
    </row>
    <row r="47" spans="1:10" ht="24.95" customHeight="1" x14ac:dyDescent="0.15">
      <c r="A47" s="219"/>
      <c r="B47" s="84" t="s">
        <v>38</v>
      </c>
      <c r="C47" s="214" t="s">
        <v>111</v>
      </c>
      <c r="D47" s="215"/>
      <c r="E47" s="233"/>
      <c r="F47" s="234"/>
      <c r="G47" s="30" t="s">
        <v>11</v>
      </c>
      <c r="H47" s="64">
        <v>5</v>
      </c>
      <c r="I47" s="64">
        <f>+H47*E47</f>
        <v>0</v>
      </c>
      <c r="J47" s="223"/>
    </row>
    <row r="48" spans="1:10" ht="24.95" customHeight="1" x14ac:dyDescent="0.15">
      <c r="A48" s="219"/>
      <c r="B48" s="158" t="s">
        <v>97</v>
      </c>
      <c r="C48" s="159"/>
      <c r="D48" s="72" t="s">
        <v>76</v>
      </c>
      <c r="E48" s="196"/>
      <c r="F48" s="196"/>
      <c r="G48" s="198" t="s">
        <v>11</v>
      </c>
      <c r="H48" s="202" t="s">
        <v>103</v>
      </c>
      <c r="I48" s="156">
        <f>MIN(5,IFERROR(ROUNDUP(F48/E48*5,0),0))</f>
        <v>0</v>
      </c>
      <c r="J48" s="221" t="s">
        <v>113</v>
      </c>
    </row>
    <row r="49" spans="1:13" ht="24.95" customHeight="1" x14ac:dyDescent="0.15">
      <c r="A49" s="219"/>
      <c r="B49" s="160"/>
      <c r="C49" s="161"/>
      <c r="D49" s="59" t="s">
        <v>79</v>
      </c>
      <c r="E49" s="199"/>
      <c r="F49" s="200"/>
      <c r="G49" s="30"/>
      <c r="H49" s="157">
        <v>3</v>
      </c>
      <c r="I49" s="157" t="str">
        <f>IF(L49=TRUE,IF(M49=FALSE,3,IF(M49=TRUE,"Err","")),IF(M49=TRUE,0,""))</f>
        <v/>
      </c>
      <c r="J49" s="226"/>
      <c r="L49" s="2" t="b">
        <v>0</v>
      </c>
      <c r="M49" s="2" t="b">
        <v>0</v>
      </c>
    </row>
    <row r="50" spans="1:13" ht="24.95" customHeight="1" thickBot="1" x14ac:dyDescent="0.2">
      <c r="A50" s="220"/>
      <c r="B50" s="86"/>
      <c r="C50" s="87"/>
      <c r="D50" s="87"/>
      <c r="E50" s="88"/>
      <c r="F50" s="88"/>
      <c r="G50" s="88"/>
      <c r="H50" s="89" t="s">
        <v>15</v>
      </c>
      <c r="I50" s="90">
        <f>IF(SUM(I44:I49)&lt;=50,SUM(I44:I49),50)</f>
        <v>0</v>
      </c>
      <c r="J50" s="91" t="s">
        <v>101</v>
      </c>
    </row>
    <row r="51" spans="1:13" ht="24.95" customHeight="1" thickBot="1" x14ac:dyDescent="0.2">
      <c r="A51" s="205" t="s">
        <v>18</v>
      </c>
      <c r="B51" s="206"/>
      <c r="C51" s="206"/>
      <c r="D51" s="206"/>
      <c r="E51" s="206"/>
      <c r="F51" s="206"/>
      <c r="G51" s="206"/>
      <c r="H51" s="207"/>
      <c r="I51" s="208" t="str">
        <f>I17+I43+I50&amp;"　点"</f>
        <v>0　点</v>
      </c>
      <c r="J51" s="209"/>
    </row>
    <row r="52" spans="1:13" ht="5.25" customHeight="1" x14ac:dyDescent="0.15">
      <c r="H52" s="2"/>
      <c r="I52" s="2"/>
    </row>
    <row r="53" spans="1:13" ht="14.25" customHeight="1" x14ac:dyDescent="0.15">
      <c r="A53" s="92"/>
      <c r="B53" s="93"/>
      <c r="C53" s="93"/>
      <c r="H53" s="2"/>
      <c r="I53" s="2"/>
    </row>
    <row r="54" spans="1:13" ht="14.25" customHeight="1" x14ac:dyDescent="0.15">
      <c r="A54" s="93"/>
      <c r="B54" s="94"/>
      <c r="C54" s="94"/>
      <c r="D54" s="95"/>
      <c r="E54" s="12"/>
      <c r="F54" s="12"/>
      <c r="H54" s="2"/>
      <c r="I54" s="2"/>
    </row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</sheetData>
  <mergeCells count="65">
    <mergeCell ref="A1:J1"/>
    <mergeCell ref="I4:J4"/>
    <mergeCell ref="D6:E6"/>
    <mergeCell ref="A7:A8"/>
    <mergeCell ref="B7:B8"/>
    <mergeCell ref="C7:C8"/>
    <mergeCell ref="D7:E8"/>
    <mergeCell ref="F6:G6"/>
    <mergeCell ref="F7:G7"/>
    <mergeCell ref="H6:J6"/>
    <mergeCell ref="H7:J7"/>
    <mergeCell ref="H8:J10"/>
    <mergeCell ref="B9:E10"/>
    <mergeCell ref="A9:A10"/>
    <mergeCell ref="F8:G10"/>
    <mergeCell ref="B11:D11"/>
    <mergeCell ref="E11:F11"/>
    <mergeCell ref="A12:A17"/>
    <mergeCell ref="B15:C16"/>
    <mergeCell ref="E13:F13"/>
    <mergeCell ref="E14:F14"/>
    <mergeCell ref="B12:C12"/>
    <mergeCell ref="B13:C13"/>
    <mergeCell ref="B14:C14"/>
    <mergeCell ref="A51:H51"/>
    <mergeCell ref="I51:J51"/>
    <mergeCell ref="E40:F40"/>
    <mergeCell ref="E41:F41"/>
    <mergeCell ref="C47:D47"/>
    <mergeCell ref="E47:F47"/>
    <mergeCell ref="B44:D44"/>
    <mergeCell ref="B45:C45"/>
    <mergeCell ref="E46:F46"/>
    <mergeCell ref="J45:J47"/>
    <mergeCell ref="E42:F42"/>
    <mergeCell ref="E44:F44"/>
    <mergeCell ref="E45:F45"/>
    <mergeCell ref="J48:J49"/>
    <mergeCell ref="A18:A43"/>
    <mergeCell ref="E18:F18"/>
    <mergeCell ref="J12:J14"/>
    <mergeCell ref="E19:F19"/>
    <mergeCell ref="E20:F20"/>
    <mergeCell ref="E26:F26"/>
    <mergeCell ref="E27:F27"/>
    <mergeCell ref="J15:J16"/>
    <mergeCell ref="J18:J33"/>
    <mergeCell ref="E21:F21"/>
    <mergeCell ref="E22:F22"/>
    <mergeCell ref="E23:F23"/>
    <mergeCell ref="E33:F33"/>
    <mergeCell ref="E32:F32"/>
    <mergeCell ref="E24:F24"/>
    <mergeCell ref="E28:F28"/>
    <mergeCell ref="E29:F29"/>
    <mergeCell ref="E30:F30"/>
    <mergeCell ref="E31:F31"/>
    <mergeCell ref="A44:A50"/>
    <mergeCell ref="E25:F25"/>
    <mergeCell ref="E34:F34"/>
    <mergeCell ref="E35:F35"/>
    <mergeCell ref="E36:F36"/>
    <mergeCell ref="E37:F37"/>
    <mergeCell ref="E38:F38"/>
    <mergeCell ref="E39:F39"/>
  </mergeCells>
  <phoneticPr fontI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&amp;R&amp;18自己採点方式（沖縄市内業者のみ）</oddHeader>
  </headerFooter>
  <rowBreaks count="1" manualBreakCount="1">
    <brk id="5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9" r:id="rId4" name="Check Box 21">
              <controlPr defaultSize="0" autoFill="0" autoLine="0" autoPict="0">
                <anchor moveWithCells="1">
                  <from>
                    <xdr:col>4</xdr:col>
                    <xdr:colOff>9525</xdr:colOff>
                    <xdr:row>14</xdr:row>
                    <xdr:rowOff>38100</xdr:rowOff>
                  </from>
                  <to>
                    <xdr:col>4</xdr:col>
                    <xdr:colOff>428625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5" name="Check Box 23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38100</xdr:rowOff>
                  </from>
                  <to>
                    <xdr:col>4</xdr:col>
                    <xdr:colOff>428625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6" name="Check Box 2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38100</xdr:rowOff>
                  </from>
                  <to>
                    <xdr:col>5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47625</xdr:rowOff>
                  </from>
                  <to>
                    <xdr:col>5</xdr:col>
                    <xdr:colOff>285750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8" name="Check Box 40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38100</xdr:rowOff>
                  </from>
                  <to>
                    <xdr:col>5</xdr:col>
                    <xdr:colOff>285750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9" name="Check Box 41">
              <controlPr defaultSize="0" autoFill="0" autoLine="0" autoPict="0">
                <anchor moveWithCells="1">
                  <from>
                    <xdr:col>4</xdr:col>
                    <xdr:colOff>9525</xdr:colOff>
                    <xdr:row>11</xdr:row>
                    <xdr:rowOff>38100</xdr:rowOff>
                  </from>
                  <to>
                    <xdr:col>4</xdr:col>
                    <xdr:colOff>428625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0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48</xdr:row>
                    <xdr:rowOff>38100</xdr:rowOff>
                  </from>
                  <to>
                    <xdr:col>4</xdr:col>
                    <xdr:colOff>428625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1" name="Check Box 43">
              <controlPr defaultSize="0" autoFill="0" autoLine="0" autoPict="0">
                <anchor moveWithCells="1">
                  <from>
                    <xdr:col>5</xdr:col>
                    <xdr:colOff>9525</xdr:colOff>
                    <xdr:row>48</xdr:row>
                    <xdr:rowOff>38100</xdr:rowOff>
                  </from>
                  <to>
                    <xdr:col>5</xdr:col>
                    <xdr:colOff>285750</xdr:colOff>
                    <xdr:row>48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建築コンサル</vt:lpstr>
      <vt:lpstr>土木コンサル</vt:lpstr>
      <vt:lpstr>建築コンサル!Print_Area</vt:lpstr>
      <vt:lpstr>土木コンサル!Print_Area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林　勇輝</cp:lastModifiedBy>
  <cp:lastPrinted>2024-10-29T23:37:02Z</cp:lastPrinted>
  <dcterms:created xsi:type="dcterms:W3CDTF">2016-06-07T00:23:19Z</dcterms:created>
  <dcterms:modified xsi:type="dcterms:W3CDTF">2025-03-31T01:13:49Z</dcterms:modified>
</cp:coreProperties>
</file>