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S-WXL4B1\市町村課_NewTera\06財政班\02一般財政ライン\R7年度\012 財政状況資料集\01 令和５年度財政状況資料集の作成・公表について（１回目普通会計分）\04 HP掲載\●全市町村_財政状況資料集\HP用\"/>
    </mc:Choice>
  </mc:AlternateContent>
  <xr:revisionPtr revIDLastSave="0" documentId="13_ncr:1_{3A981D2A-1E9F-49E6-8001-249D54B6C12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AM35" i="10" l="1"/>
  <c r="BW34" i="10"/>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<sst xmlns="http://schemas.openxmlformats.org/spreadsheetml/2006/main" count="1109" uniqueCount="569">
  <si>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</si>
  <si>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</si>
  <si>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</si>
  <si>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</si>
  <si>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</si>
  <si>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</si>
  <si>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</si>
  <si>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</si>
  <si>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</si>
  <si>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</si>
  <si>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</si>
  <si>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</si>
  <si>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</si>
  <si>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</si>
  <si>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</si>
  <si>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</si>
  <si>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</si>
  <si>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</si>
  <si>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</si>
  <si>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</si>
  <si>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</si>
  <si>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</si>
  <si>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</si>
  <si>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</si>
  <si>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</si>
  <si>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</si>
  <si>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</si>
  <si>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</si>
  <si>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</si>
  <si>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</si>
  <si>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</si>
  <si>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</si>
  <si>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</si>
  <si>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</si>
  <si>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</si>
  <si>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</si>
  <si>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</si>
  <si>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</si>
  <si>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</si>
  <si>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</si>
  <si>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</si>
  <si>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</si>
  <si>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</si>
  <si>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</si>
  <si>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</si>
  <si>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</si>
  <si>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</si>
  <si>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</si>
  <si>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</si>
  <si>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</si>
  <si>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</si>
  <si>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</si>
  <si>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</si>
  <si>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</si>
  <si>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</si>
  <si>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</si>
  <si>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</si>
  <si>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</si>
  <si>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</si>
  <si>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</si>
  <si>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</si>
  <si>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</si>
  <si>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</si>
  <si>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</si>
  <si>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</si>
  <si>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</si>
  <si>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</si>
  <si>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</si>
  <si>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</si>
  <si>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</si>
  <si>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</si>
  <si>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</si>
  <si>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</si>
  <si>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</si>
  <si>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</si>
  <si>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</si>
  <si>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</si>
  <si>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</si>
  <si>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</si>
  <si>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</si>
  <si>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</si>
  <si>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</si>
  <si>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</si>
  <si>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</si>
  <si>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</si>
  <si>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</si>
  <si>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</si>
  <si>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</si>
  <si>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</si>
  <si>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</si>
  <si>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</si>
  <si>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</si>
  <si>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</si>
  <si>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</si>
  <si>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</si>
  <si>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</si>
  <si>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</si>
  <si>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</si>
  <si>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</si>
  <si>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</si>
  <si>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</si>
  <si>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</si>
  <si>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</si>
  <si>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</si>
  <si>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</si>
  <si>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</si>
  <si>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</si>
  <si>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</si>
  <si>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</si>
  <si>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</si>
  <si>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</si>
  <si>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</si>
  <si>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</si>
  <si>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</si>
  <si>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</si>
  <si>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</si>
  <si>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</si>
  <si>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</si>
  <si>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</si>
  <si>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</si>
  <si>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</si>
  <si>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</si>
  <si>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</si>
  <si>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</si>
  <si>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</si>
  <si>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</si>
  <si>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</si>
  <si>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</si>
  <si>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</si>
  <si>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</si>
  <si>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</si>
  <si>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</si>
  <si>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</si>
  <si>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</si>
  <si>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</si>
  <si>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</si>
  <si>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</si>
  <si>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</si>
  <si>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</si>
  <si>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</si>
  <si>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</si>
  <si>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</si>
  <si>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</si>
  <si>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</si>
  <si>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</si>
  <si>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</si>
  <si>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</si>
  <si>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</si>
  <si>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</si>
  <si>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</si>
  <si>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</si>
  <si>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</si>
  <si>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</si>
  <si>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</si>
  <si>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</si>
  <si>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</si>
  <si>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</si>
  <si>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</si>
  <si>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</si>
  <si>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</si>
  <si>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</si>
  <si>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</si>
  <si>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</si>
  <si>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</si>
  <si>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</si>
  <si>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</si>
  <si>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</si>
  <si>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</si>
  <si>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</si>
  <si>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</si>
  <si>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</si>
  <si>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</si>
  <si>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</si>
  <si>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</si>
  <si>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</si>
  <si>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</si>
  <si>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</si>
  <si>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</si>
  <si>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</si>
  <si>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</si>
  <si>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</si>
  <si>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</si>
  <si>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</si>
  <si>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</si>
  <si>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</si>
  <si>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</si>
  <si>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</si>
  <si>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</si>
  <si>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</si>
  <si>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</si>
  <si>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</si>
  <si>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</si>
  <si>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</si>
  <si>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</si>
  <si>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</si>
  <si>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</si>
  <si>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</si>
  <si>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</si>
  <si>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</si>
  <si>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</si>
  <si>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</si>
  <si>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</si>
  <si>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</si>
  <si>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沖縄県沖縄市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</si>
  <si>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</si>
  <si>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</si>
  <si>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</si>
  <si>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</si>
  <si>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</si>
  <si>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</si>
  <si>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</si>
  <si>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</si>
  <si>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</si>
  <si>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</si>
  <si>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</si>
  <si>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</si>
  <si>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</si>
  <si>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</si>
  <si>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</si>
  <si>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</si>
  <si>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</si>
  <si>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</si>
  <si>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</si>
  <si>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</si>
  <si>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</si>
  <si>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</si>
  <si>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</si>
  <si>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</si>
  <si>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</si>
  <si>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</si>
  <si>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</si>
  <si>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</si>
  <si>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</si>
  <si>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</si>
  <si>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</si>
  <si>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</si>
  <si>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</si>
  <si>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</si>
  <si>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</si>
  <si>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</si>
  <si>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</si>
  <si>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</si>
  <si>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</si>
  <si>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</si>
  <si>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</si>
  <si>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</si>
  <si>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</si>
  <si>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</si>
  <si>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</si>
  <si>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</si>
  <si>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</si>
  <si>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</si>
  <si>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</si>
  <si>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</si>
  <si>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</si>
  <si>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</si>
  <si>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</si>
  <si>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</si>
  <si>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</si>
  <si>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</si>
  <si>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</si>
  <si>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</si>
  <si>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</si>
  <si>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</si>
  <si>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</si>
  <si>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</si>
  <si>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</si>
  <si>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</si>
  <si>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</si>
  <si>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</si>
  <si>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</si>
  <si>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</si>
  <si>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</si>
  <si>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</si>
  <si>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</si>
  <si>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</si>
  <si>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</si>
  <si>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</si>
  <si>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</si>
  <si>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</si>
  <si>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</si>
  <si>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</si>
  <si>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</si>
  <si>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</si>
  <si>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</si>
  <si>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</si>
  <si>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</si>
  <si>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</si>
  <si>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</si>
  <si>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</si>
  <si>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</si>
  <si>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</si>
  <si>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</si>
  <si>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</si>
  <si>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</si>
  <si>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</si>
  <si>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</si>
  <si>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</si>
  <si>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</si>
  <si>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</si>
  <si>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</si>
  <si>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</si>
  <si>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</si>
  <si>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</si>
  <si>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</si>
  <si>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</si>
  <si>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</si>
  <si>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</si>
  <si>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</si>
  <si>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</si>
  <si>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</si>
  <si>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</si>
  <si>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</si>
  <si>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</si>
  <si>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</si>
  <si>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</si>
  <si>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</si>
  <si>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</si>
  <si>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</si>
  <si>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</si>
  <si>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</si>
  <si>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</si>
  <si>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</si>
  <si>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</si>
  <si>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</si>
  <si>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</si>
  <si>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</si>
  <si>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</si>
  <si>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</si>
  <si>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</si>
  <si>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</si>
  <si>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</si>
  <si>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</si>
  <si>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</si>
  <si>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</si>
  <si>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</si>
  <si>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</si>
  <si>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</si>
  <si>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</si>
  <si>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</si>
  <si>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</si>
  <si>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</si>
  <si>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</si>
  <si>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</si>
  <si>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</si>
  <si>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</si>
  <si>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</si>
  <si>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</si>
  <si>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</si>
  <si>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</si>
  <si>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</si>
  <si>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</si>
  <si>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</si>
  <si>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</si>
  <si>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沖縄県沖縄市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</si>
  <si>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</si>
  <si>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</si>
  <si>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</si>
  <si>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</si>
  <si>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</si>
  <si>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</si>
  <si>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</si>
  <si>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</si>
  <si>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</si>
  <si>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</si>
  <si>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</si>
  <si>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</si>
  <si>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</si>
  <si>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</si>
  <si>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</si>
  <si>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</si>
  <si>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</si>
  <si>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</si>
  <si>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</si>
  <si>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</si>
  <si>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</si>
  <si>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</si>
  <si>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</si>
  <si>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</si>
  <si>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</si>
  <si>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</si>
  <si>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</si>
  <si>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</si>
  <si>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</si>
  <si>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</si>
  <si>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</si>
  <si>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</si>
  <si>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</si>
  <si>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</si>
  <si>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</si>
  <si>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</si>
  <si>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</si>
  <si>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</si>
  <si>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</si>
  <si>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</si>
  <si>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</si>
  <si>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</si>
  <si>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</si>
  <si>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</si>
  <si>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</si>
  <si>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</si>
  <si>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</si>
  <si>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</si>
  <si>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</si>
  <si>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</si>
  <si>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</si>
  <si>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</si>
  <si>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</si>
  <si>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</si>
  <si>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</si>
  <si>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</si>
  <si>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</si>
  <si>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</si>
  <si>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</si>
  <si>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</si>
  <si>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</si>
  <si>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</si>
  <si>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</si>
  <si>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</si>
  <si>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</si>
  <si>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</si>
  <si>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</si>
  <si>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</si>
  <si>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</si>
  <si>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</si>
  <si>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</si>
  <si>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</si>
  <si>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</si>
  <si>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</si>
  <si>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</si>
  <si>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</si>
  <si>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</si>
  <si>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</si>
  <si>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</si>
  <si>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</si>
  <si>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</si>
  <si>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</si>
  <si>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</si>
  <si>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</si>
  <si>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</si>
  <si>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</si>
  <si>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</si>
  <si>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</si>
  <si>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</si>
  <si>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</si>
  <si>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</si>
  <si>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</si>
  <si>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</si>
  <si>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</si>
  <si>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</si>
  <si>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</si>
  <si>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</si>
  <si>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</si>
  <si>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</si>
  <si>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</si>
  <si>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</si>
  <si>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</si>
  <si>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</si>
  <si>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</si>
  <si>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</si>
  <si>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</si>
  <si>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</si>
  <si>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</si>
  <si>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</si>
  <si>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</si>
  <si>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</si>
  <si>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</si>
  <si>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</si>
  <si>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</si>
  <si>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</si>
  <si>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</si>
  <si>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</si>
  <si>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</si>
  <si>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</si>
  <si>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</si>
  <si>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</si>
  <si>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</si>
  <si>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</si>
  <si>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</si>
  <si>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</si>
  <si>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</si>
  <si>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</si>
  <si>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</si>
  <si>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</si>
  <si>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</si>
  <si>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</si>
  <si>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</si>
  <si>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</si>
  <si>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</si>
  <si>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</si>
  <si>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</si>
  <si>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</si>
  <si>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</si>
  <si>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</si>
  <si>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</si>
  <si>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</si>
  <si>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</si>
  <si>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</si>
  <si>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</si>
  <si>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</si>
  <si>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</si>
  <si>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</si>
  <si>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</si>
  <si>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</si>
  <si>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</si>
  <si>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</si>
  <si>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</si>
  <si>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</si>
  <si>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</si>
  <si>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</si>
  <si>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</si>
  <si>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</si>
  <si>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</si>
  <si>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</si>
  <si>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</si>
  <si>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</si>
  <si>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</si>
  <si>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</si>
  <si>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</si>
  <si>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</si>
  <si>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</si>
  <si>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</si>
  <si>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</si>
  <si>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</si>
  <si>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</si>
  <si>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</si>
  <si>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</si>
  <si>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</si>
  <si>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</si>
  <si>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</si>
  <si>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3.47</t>
  </si>
  <si>
    <t>▲ 3.12</t>
  </si>
  <si>
    <t>水道事業会計</t>
  </si>
  <si>
    <t>一般会計</t>
  </si>
  <si>
    <t>下水道事業会計</t>
  </si>
  <si>
    <t>国民健康保険事業特別会計</t>
  </si>
  <si>
    <t>介護保険事業特別会計</t>
  </si>
  <si>
    <t>後期高齢者医療事業特別会計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</si>
  <si>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</si>
  <si>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</si>
  <si>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</si>
  <si>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</si>
  <si>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</si>
  <si>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</si>
  <si>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</si>
  <si>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</si>
  <si>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</si>
  <si>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</si>
  <si>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倉浜衛生施設組合</t>
    <rPh sb="0" eb="2">
      <t>クラハマ</t>
    </rPh>
    <rPh sb="2" eb="4">
      <t>エイセイ</t>
    </rPh>
    <rPh sb="4" eb="6">
      <t>シセツ</t>
    </rPh>
    <rPh sb="6" eb="8">
      <t>クミアイ</t>
    </rPh>
    <phoneticPr fontId="10"/>
  </si>
  <si>
    <t>沖縄県市町村自治会館管理組合</t>
    <rPh sb="0" eb="3">
      <t>オキナワケン</t>
    </rPh>
    <rPh sb="3" eb="6">
      <t>シチョウソン</t>
    </rPh>
    <rPh sb="6" eb="8">
      <t>ジチ</t>
    </rPh>
    <rPh sb="8" eb="10">
      <t>カイカン</t>
    </rPh>
    <rPh sb="10" eb="12">
      <t>カンリ</t>
    </rPh>
    <rPh sb="12" eb="14">
      <t>クミアイ</t>
    </rPh>
    <phoneticPr fontId="10"/>
  </si>
  <si>
    <t>沖縄県市町村総合事務組合（一般会計）</t>
    <rPh sb="0" eb="3">
      <t>オキナワケン</t>
    </rPh>
    <rPh sb="3" eb="6">
      <t>シチョウソン</t>
    </rPh>
    <rPh sb="6" eb="8">
      <t>ソウゴウ</t>
    </rPh>
    <rPh sb="8" eb="10">
      <t>ジム</t>
    </rPh>
    <rPh sb="10" eb="12">
      <t>クミアイ</t>
    </rPh>
    <phoneticPr fontId="10"/>
  </si>
  <si>
    <t>沖縄県市町村総合事務組合（特別会計）</t>
    <rPh sb="0" eb="3">
      <t>オキナワケン</t>
    </rPh>
    <rPh sb="3" eb="6">
      <t>シチョウソン</t>
    </rPh>
    <rPh sb="6" eb="8">
      <t>ソウゴウ</t>
    </rPh>
    <rPh sb="8" eb="10">
      <t>ジム</t>
    </rPh>
    <rPh sb="10" eb="12">
      <t>クミアイ</t>
    </rPh>
    <phoneticPr fontId="10"/>
  </si>
  <si>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10"/>
  </si>
  <si>
    <t>中部広域市町村圏事務組合（特別会計）</t>
    <rPh sb="13" eb="15">
      <t>トクベツ</t>
    </rPh>
    <rPh sb="15" eb="17">
      <t>カイケイ</t>
    </rPh>
    <phoneticPr fontId="10"/>
  </si>
  <si>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phoneticPr fontId="10"/>
  </si>
  <si>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phoneticPr fontId="10"/>
  </si>
  <si>
    <t>-</t>
    <phoneticPr fontId="2"/>
  </si>
  <si>
    <t>‐</t>
    <phoneticPr fontId="2"/>
  </si>
  <si>
    <t>沖縄こどもの国</t>
    <rPh sb="0" eb="2">
      <t>オキナワ</t>
    </rPh>
    <rPh sb="6" eb="7">
      <t>クニ</t>
    </rPh>
    <phoneticPr fontId="10"/>
  </si>
  <si>
    <t>沖縄市土地開発公社</t>
    <rPh sb="0" eb="3">
      <t>オキナワシ</t>
    </rPh>
    <rPh sb="3" eb="5">
      <t>トチ</t>
    </rPh>
    <rPh sb="5" eb="7">
      <t>カイハツ</t>
    </rPh>
    <rPh sb="7" eb="9">
      <t>コウシャ</t>
    </rPh>
    <phoneticPr fontId="10"/>
  </si>
  <si>
    <t>沖縄中部勤労者福祉サービスセンター</t>
    <rPh sb="0" eb="2">
      <t>オキナワ</t>
    </rPh>
    <rPh sb="2" eb="4">
      <t>チュウブ</t>
    </rPh>
    <rPh sb="4" eb="7">
      <t>キンロウシャ</t>
    </rPh>
    <rPh sb="7" eb="9">
      <t>フクシ</t>
    </rPh>
    <phoneticPr fontId="10"/>
  </si>
  <si>
    <t>沖善社</t>
    <rPh sb="0" eb="1">
      <t>オキ</t>
    </rPh>
    <rPh sb="1" eb="2">
      <t>ゼン</t>
    </rPh>
    <rPh sb="2" eb="3">
      <t>シャ</t>
    </rPh>
    <phoneticPr fontId="10"/>
  </si>
  <si>
    <t>沖縄市職員退職手当積立基金</t>
    <rPh sb="0" eb="2">
      <t>オキナワ</t>
    </rPh>
    <rPh sb="2" eb="3">
      <t>シ</t>
    </rPh>
    <rPh sb="3" eb="5">
      <t>ショクイン</t>
    </rPh>
    <rPh sb="5" eb="7">
      <t>タイショク</t>
    </rPh>
    <rPh sb="7" eb="9">
      <t>テアテ</t>
    </rPh>
    <rPh sb="9" eb="11">
      <t>ツミタテ</t>
    </rPh>
    <rPh sb="11" eb="13">
      <t>キキン</t>
    </rPh>
    <phoneticPr fontId="5"/>
  </si>
  <si>
    <t>沖縄市再編交付金事業基金</t>
    <rPh sb="0" eb="3">
      <t>オキナワシ</t>
    </rPh>
    <rPh sb="3" eb="8">
      <t>サイヘンコウフキン</t>
    </rPh>
    <rPh sb="8" eb="10">
      <t>ジギョウ</t>
    </rPh>
    <rPh sb="10" eb="12">
      <t>キキン</t>
    </rPh>
    <phoneticPr fontId="2"/>
  </si>
  <si>
    <t>沖縄市庁舎の建設及び維持管理基金</t>
    <rPh sb="0" eb="2">
      <t>オキナワ</t>
    </rPh>
    <rPh sb="2" eb="3">
      <t>シ</t>
    </rPh>
    <rPh sb="3" eb="5">
      <t>チョウシャ</t>
    </rPh>
    <rPh sb="6" eb="8">
      <t>ケンセツ</t>
    </rPh>
    <rPh sb="8" eb="9">
      <t>オヨ</t>
    </rPh>
    <rPh sb="10" eb="12">
      <t>イジ</t>
    </rPh>
    <rPh sb="12" eb="14">
      <t>カンリ</t>
    </rPh>
    <rPh sb="14" eb="16">
      <t>キキン</t>
    </rPh>
    <phoneticPr fontId="5"/>
  </si>
  <si>
    <t>沖縄市公共施設等整備基金</t>
  </si>
  <si>
    <t>沖縄市基地返還に伴う跡地の転用推進基金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</si>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</sst>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F1EF-4AEE-99D5-F233E4805B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101208</c:v>
                </c:pt>
                <c:pt idx="1">
                  <c:v>143156</c:v>
                </c:pt>
                <c:pt idx="2">
                  <c:v>96189</c:v>
                </c:pt>
                <c:pt idx="3">
                  <c:v>65753</c:v>
                </c:pt>
                <c:pt idx="4">
                  <c:v>65528</c:v>
                </c:pt>
              </c:numCache>
            </c:numRef>
          </c:val>
          <c:smooth val="0"/>
          <c:extLst>
            <c:ext xmlns:c16="http://schemas.microsoft.com/office/drawing/2014/chart" uri="{C3380CC4-5D6E-409C-BE32-E72D297353CC}">
              <c16:uniqueId val="{00000001-F1EF-4AEE-99D5-F233E4805B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c:v>
                </c:pt>
                <c:pt idx="1">
                  <c:v>10.18</c:v>
                </c:pt>
                <c:pt idx="2">
                  <c:v>3.24</c:v>
                </c:pt>
                <c:pt idx="3">
                  <c:v>5.0599999999999996</c:v>
                </c:pt>
                <c:pt idx="4">
                  <c:v>6.09</c:v>
                </c:pt>
              </c:numCache>
            </c:numRef>
          </c:val>
          <c:extLst>
            <c:ext xmlns:c16="http://schemas.microsoft.com/office/drawing/2014/chart" uri="{C3380CC4-5D6E-409C-BE32-E72D297353CC}">
              <c16:uniqueId val="{00000000-4AAB-4725-823E-7DC5290972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16.52</c:v>
                </c:pt>
                <c:pt idx="1">
                  <c:v>11.63</c:v>
                </c:pt>
                <c:pt idx="2">
                  <c:v>14.08</c:v>
                </c:pt>
                <c:pt idx="3">
                  <c:v>14.34</c:v>
                </c:pt>
                <c:pt idx="4">
                  <c:v>14.05</c:v>
                </c:pt>
              </c:numCache>
            </c:numRef>
          </c:val>
          <c:extLst>
            <c:ext xmlns:c16="http://schemas.microsoft.com/office/drawing/2014/chart" uri="{C3380CC4-5D6E-409C-BE32-E72D297353CC}">
              <c16:uniqueId val="{00000001-4AAB-4725-823E-7DC5290972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-3.47</c:v>
                </c:pt>
                <c:pt idx="1">
                  <c:v>1.27</c:v>
                </c:pt>
                <c:pt idx="2">
                  <c:v>-3.12</c:v>
                </c:pt>
                <c:pt idx="3">
                  <c:v>1.95</c:v>
                </c:pt>
                <c:pt idx="4">
                  <c:v>1.25</c:v>
                </c:pt>
              </c:numCache>
            </c:numRef>
          </c:val>
          <c:smooth val="0"/>
          <c:extLst>
            <c:ext xmlns:c16="http://schemas.microsoft.com/office/drawing/2014/chart" uri="{C3380CC4-5D6E-409C-BE32-E72D297353CC}">
              <c16:uniqueId val="{00000002-4AAB-4725-823E-7DC5290972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07-4172-A6DC-B02F9702D4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07-4172-A6DC-B02F9702D4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07-4172-A6DC-B02F9702D47E}"/>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307-4172-A6DC-B02F9702D47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0.01</c:v>
                </c:pt>
                <c:pt idx="4">
                  <c:v>#N/A</c:v>
                </c:pt>
                <c:pt idx="5">
                  <c:v>0.02</c:v>
                </c:pt>
                <c:pt idx="6">
                  <c:v>#N/A</c:v>
                </c:pt>
                <c:pt idx="7">
                  <c:v>0.19</c:v>
                </c:pt>
                <c:pt idx="8">
                  <c:v>#N/A</c:v>
                </c:pt>
                <c:pt idx="9">
                  <c:v>0.01</c:v>
                </c:pt>
              </c:numCache>
            </c:numRef>
          </c:val>
          <c:extLst>
            <c:ext xmlns:c16="http://schemas.microsoft.com/office/drawing/2014/chart" uri="{C3380CC4-5D6E-409C-BE32-E72D297353CC}">
              <c16:uniqueId val="{00000004-1307-4172-A6DC-B02F9702D47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0.69</c:v>
                </c:pt>
                <c:pt idx="2">
                  <c:v>#N/A</c:v>
                </c:pt>
                <c:pt idx="3">
                  <c:v>0.69</c:v>
                </c:pt>
                <c:pt idx="4">
                  <c:v>#N/A</c:v>
                </c:pt>
                <c:pt idx="5">
                  <c:v>0.91</c:v>
                </c:pt>
                <c:pt idx="6">
                  <c:v>#N/A</c:v>
                </c:pt>
                <c:pt idx="7">
                  <c:v>0.99</c:v>
                </c:pt>
                <c:pt idx="8">
                  <c:v>#N/A</c:v>
                </c:pt>
                <c:pt idx="9">
                  <c:v>0.91</c:v>
                </c:pt>
              </c:numCache>
            </c:numRef>
          </c:val>
          <c:extLst>
            <c:ext xmlns:c16="http://schemas.microsoft.com/office/drawing/2014/chart" uri="{C3380CC4-5D6E-409C-BE32-E72D297353CC}">
              <c16:uniqueId val="{00000005-1307-4172-A6DC-B02F9702D47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1.78</c:v>
                </c:pt>
                <c:pt idx="2">
                  <c:v>#N/A</c:v>
                </c:pt>
                <c:pt idx="3">
                  <c:v>1.42</c:v>
                </c:pt>
                <c:pt idx="4">
                  <c:v>#N/A</c:v>
                </c:pt>
                <c:pt idx="5">
                  <c:v>2.13</c:v>
                </c:pt>
                <c:pt idx="6">
                  <c:v>#N/A</c:v>
                </c:pt>
                <c:pt idx="7">
                  <c:v>4.55</c:v>
                </c:pt>
                <c:pt idx="8">
                  <c:v>#N/A</c:v>
                </c:pt>
                <c:pt idx="9">
                  <c:v>1.78</c:v>
                </c:pt>
              </c:numCache>
            </c:numRef>
          </c:val>
          <c:extLst>
            <c:ext xmlns:c16="http://schemas.microsoft.com/office/drawing/2014/chart" uri="{C3380CC4-5D6E-409C-BE32-E72D297353CC}">
              <c16:uniqueId val="{00000006-1307-4172-A6DC-B02F9702D47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0.62</c:v>
                </c:pt>
                <c:pt idx="2">
                  <c:v>#N/A</c:v>
                </c:pt>
                <c:pt idx="3">
                  <c:v>3.34</c:v>
                </c:pt>
                <c:pt idx="4">
                  <c:v>#N/A</c:v>
                </c:pt>
                <c:pt idx="5">
                  <c:v>3.51</c:v>
                </c:pt>
                <c:pt idx="6">
                  <c:v>#N/A</c:v>
                </c:pt>
                <c:pt idx="7">
                  <c:v>3.54</c:v>
                </c:pt>
                <c:pt idx="8">
                  <c:v>#N/A</c:v>
                </c:pt>
                <c:pt idx="9">
                  <c:v>3.15</c:v>
                </c:pt>
              </c:numCache>
            </c:numRef>
          </c:val>
          <c:extLst>
            <c:ext xmlns:c16="http://schemas.microsoft.com/office/drawing/2014/chart" uri="{C3380CC4-5D6E-409C-BE32-E72D297353CC}">
              <c16:uniqueId val="{00000007-1307-4172-A6DC-B02F9702D4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4.4800000000000004</c:v>
                </c:pt>
                <c:pt idx="2">
                  <c:v>#N/A</c:v>
                </c:pt>
                <c:pt idx="3">
                  <c:v>10.16</c:v>
                </c:pt>
                <c:pt idx="4">
                  <c:v>#N/A</c:v>
                </c:pt>
                <c:pt idx="5">
                  <c:v>3.23</c:v>
                </c:pt>
                <c:pt idx="6">
                  <c:v>#N/A</c:v>
                </c:pt>
                <c:pt idx="7">
                  <c:v>5.04</c:v>
                </c:pt>
                <c:pt idx="8">
                  <c:v>#N/A</c:v>
                </c:pt>
                <c:pt idx="9">
                  <c:v>6.08</c:v>
                </c:pt>
              </c:numCache>
            </c:numRef>
          </c:val>
          <c:extLst>
            <c:ext xmlns:c16="http://schemas.microsoft.com/office/drawing/2014/chart" uri="{C3380CC4-5D6E-409C-BE32-E72D297353CC}">
              <c16:uniqueId val="{00000008-1307-4172-A6DC-B02F9702D4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7.37</c:v>
                </c:pt>
                <c:pt idx="2">
                  <c:v>#N/A</c:v>
                </c:pt>
                <c:pt idx="3">
                  <c:v>5.29</c:v>
                </c:pt>
                <c:pt idx="4">
                  <c:v>#N/A</c:v>
                </c:pt>
                <c:pt idx="5">
                  <c:v>13.99</c:v>
                </c:pt>
                <c:pt idx="6">
                  <c:v>#N/A</c:v>
                </c:pt>
                <c:pt idx="7">
                  <c:v>13.85</c:v>
                </c:pt>
                <c:pt idx="8">
                  <c:v>#N/A</c:v>
                </c:pt>
                <c:pt idx="9">
                  <c:v>13.61</c:v>
                </c:pt>
              </c:numCache>
            </c:numRef>
          </c:val>
          <c:extLst>
            <c:ext xmlns:c16="http://schemas.microsoft.com/office/drawing/2014/chart" uri="{C3380CC4-5D6E-409C-BE32-E72D297353CC}">
              <c16:uniqueId val="{00000009-1307-4172-A6DC-B02F9702D4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2774</c:v>
                </c:pt>
                <c:pt idx="5">
                  <c:v>2789</c:v>
                </c:pt>
                <c:pt idx="8">
                  <c:v>2812</c:v>
                </c:pt>
                <c:pt idx="11">
                  <c:v>2746</c:v>
                </c:pt>
                <c:pt idx="14">
                  <c:v>2639</c:v>
                </c:pt>
              </c:numCache>
            </c:numRef>
          </c:val>
          <c:extLst>
            <c:ext xmlns:c16="http://schemas.microsoft.com/office/drawing/2014/chart" uri="{C3380CC4-5D6E-409C-BE32-E72D297353CC}">
              <c16:uniqueId val="{00000000-2D0D-42A9-B9B7-F3C3C61FDD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0D-42A9-B9B7-F3C3C61FDD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D0D-42A9-B9B7-F3C3C61FDD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447</c:v>
                </c:pt>
                <c:pt idx="3">
                  <c:v>446</c:v>
                </c:pt>
                <c:pt idx="6">
                  <c:v>447</c:v>
                </c:pt>
                <c:pt idx="9">
                  <c:v>410</c:v>
                </c:pt>
                <c:pt idx="12">
                  <c:v>374</c:v>
                </c:pt>
              </c:numCache>
            </c:numRef>
          </c:val>
          <c:extLst>
            <c:ext xmlns:c16="http://schemas.microsoft.com/office/drawing/2014/chart" uri="{C3380CC4-5D6E-409C-BE32-E72D297353CC}">
              <c16:uniqueId val="{00000003-2D0D-42A9-B9B7-F3C3C61FDD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523</c:v>
                </c:pt>
                <c:pt idx="3">
                  <c:v>510</c:v>
                </c:pt>
                <c:pt idx="6">
                  <c:v>450</c:v>
                </c:pt>
                <c:pt idx="9">
                  <c:v>467</c:v>
                </c:pt>
                <c:pt idx="12">
                  <c:v>434</c:v>
                </c:pt>
              </c:numCache>
            </c:numRef>
          </c:val>
          <c:extLst>
            <c:ext xmlns:c16="http://schemas.microsoft.com/office/drawing/2014/chart" uri="{C3380CC4-5D6E-409C-BE32-E72D297353CC}">
              <c16:uniqueId val="{00000004-2D0D-42A9-B9B7-F3C3C61FDD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0D-42A9-B9B7-F3C3C61FDD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0D-42A9-B9B7-F3C3C61FDD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3550</c:v>
                </c:pt>
                <c:pt idx="3">
                  <c:v>3507</c:v>
                </c:pt>
                <c:pt idx="6">
                  <c:v>3523</c:v>
                </c:pt>
                <c:pt idx="9">
                  <c:v>3517</c:v>
                </c:pt>
                <c:pt idx="12">
                  <c:v>3614</c:v>
                </c:pt>
              </c:numCache>
            </c:numRef>
          </c:val>
          <c:extLst>
            <c:ext xmlns:c16="http://schemas.microsoft.com/office/drawing/2014/chart" uri="{C3380CC4-5D6E-409C-BE32-E72D297353CC}">
              <c16:uniqueId val="{00000007-2D0D-42A9-B9B7-F3C3C61FDD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1746</c:v>
                </c:pt>
                <c:pt idx="2">
                  <c:v>#N/A</c:v>
                </c:pt>
                <c:pt idx="3">
                  <c:v>#N/A</c:v>
                </c:pt>
                <c:pt idx="4">
                  <c:v>1674</c:v>
                </c:pt>
                <c:pt idx="5">
                  <c:v>#N/A</c:v>
                </c:pt>
                <c:pt idx="6">
                  <c:v>#N/A</c:v>
                </c:pt>
                <c:pt idx="7">
                  <c:v>1608</c:v>
                </c:pt>
                <c:pt idx="8">
                  <c:v>#N/A</c:v>
                </c:pt>
                <c:pt idx="9">
                  <c:v>#N/A</c:v>
                </c:pt>
                <c:pt idx="10">
                  <c:v>1648</c:v>
                </c:pt>
                <c:pt idx="11">
                  <c:v>#N/A</c:v>
                </c:pt>
                <c:pt idx="12">
                  <c:v>#N/A</c:v>
                </c:pt>
                <c:pt idx="13">
                  <c:v>1783</c:v>
                </c:pt>
                <c:pt idx="14">
                  <c:v>#N/A</c:v>
                </c:pt>
              </c:numCache>
            </c:numRef>
          </c:val>
          <c:smooth val="0"/>
          <c:extLst>
            <c:ext xmlns:c16="http://schemas.microsoft.com/office/drawing/2014/chart" uri="{C3380CC4-5D6E-409C-BE32-E72D297353CC}">
              <c16:uniqueId val="{00000008-2D0D-42A9-B9B7-F3C3C61FDD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30738</c:v>
                </c:pt>
                <c:pt idx="5">
                  <c:v>30755</c:v>
                </c:pt>
                <c:pt idx="8">
                  <c:v>30084</c:v>
                </c:pt>
                <c:pt idx="11">
                  <c:v>28923</c:v>
                </c:pt>
                <c:pt idx="14">
                  <c:v>27763</c:v>
                </c:pt>
              </c:numCache>
            </c:numRef>
          </c:val>
          <c:extLst>
            <c:ext xmlns:c16="http://schemas.microsoft.com/office/drawing/2014/chart" uri="{C3380CC4-5D6E-409C-BE32-E72D297353CC}">
              <c16:uniqueId val="{00000000-4A50-40EB-94CF-0F8A9F6469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2110</c:v>
                </c:pt>
                <c:pt idx="5">
                  <c:v>1917</c:v>
                </c:pt>
                <c:pt idx="8">
                  <c:v>2108</c:v>
                </c:pt>
                <c:pt idx="11">
                  <c:v>2107</c:v>
                </c:pt>
                <c:pt idx="14">
                  <c:v>1992</c:v>
                </c:pt>
              </c:numCache>
            </c:numRef>
          </c:val>
          <c:extLst>
            <c:ext xmlns:c16="http://schemas.microsoft.com/office/drawing/2014/chart" uri="{C3380CC4-5D6E-409C-BE32-E72D297353CC}">
              <c16:uniqueId val="{00000001-4A50-40EB-94CF-0F8A9F6469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12422</c:v>
                </c:pt>
                <c:pt idx="5">
                  <c:v>11245</c:v>
                </c:pt>
                <c:pt idx="8">
                  <c:v>13087</c:v>
                </c:pt>
                <c:pt idx="11">
                  <c:v>12818</c:v>
                </c:pt>
                <c:pt idx="14">
                  <c:v>12917</c:v>
                </c:pt>
              </c:numCache>
            </c:numRef>
          </c:val>
          <c:extLst>
            <c:ext xmlns:c16="http://schemas.microsoft.com/office/drawing/2014/chart" uri="{C3380CC4-5D6E-409C-BE32-E72D297353CC}">
              <c16:uniqueId val="{00000002-4A50-40EB-94CF-0F8A9F6469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50-40EB-94CF-0F8A9F6469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50-40EB-94CF-0F8A9F6469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c:v>
                </c:pt>
                <c:pt idx="3">
                  <c:v>1</c:v>
                </c:pt>
                <c:pt idx="6">
                  <c:v>0</c:v>
                </c:pt>
                <c:pt idx="9">
                  <c:v>0</c:v>
                </c:pt>
                <c:pt idx="12">
                  <c:v>11</c:v>
                </c:pt>
              </c:numCache>
            </c:numRef>
          </c:val>
          <c:extLst>
            <c:ext xmlns:c16="http://schemas.microsoft.com/office/drawing/2014/chart" uri="{C3380CC4-5D6E-409C-BE32-E72D297353CC}">
              <c16:uniqueId val="{00000005-4A50-40EB-94CF-0F8A9F6469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4703</c:v>
                </c:pt>
                <c:pt idx="3">
                  <c:v>4895</c:v>
                </c:pt>
                <c:pt idx="6">
                  <c:v>5177</c:v>
                </c:pt>
                <c:pt idx="9">
                  <c:v>5434</c:v>
                </c:pt>
                <c:pt idx="12">
                  <c:v>5706</c:v>
                </c:pt>
              </c:numCache>
            </c:numRef>
          </c:val>
          <c:extLst>
            <c:ext xmlns:c16="http://schemas.microsoft.com/office/drawing/2014/chart" uri="{C3380CC4-5D6E-409C-BE32-E72D297353CC}">
              <c16:uniqueId val="{00000006-4A50-40EB-94CF-0F8A9F6469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1831</c:v>
                </c:pt>
                <c:pt idx="3">
                  <c:v>1485</c:v>
                </c:pt>
                <c:pt idx="6">
                  <c:v>1222</c:v>
                </c:pt>
                <c:pt idx="9">
                  <c:v>962</c:v>
                </c:pt>
                <c:pt idx="12">
                  <c:v>657</c:v>
                </c:pt>
              </c:numCache>
            </c:numRef>
          </c:val>
          <c:extLst>
            <c:ext xmlns:c16="http://schemas.microsoft.com/office/drawing/2014/chart" uri="{C3380CC4-5D6E-409C-BE32-E72D297353CC}">
              <c16:uniqueId val="{00000007-4A50-40EB-94CF-0F8A9F6469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3026</c:v>
                </c:pt>
                <c:pt idx="3">
                  <c:v>3002</c:v>
                </c:pt>
                <c:pt idx="6">
                  <c:v>2956</c:v>
                </c:pt>
                <c:pt idx="9">
                  <c:v>3011</c:v>
                </c:pt>
                <c:pt idx="12">
                  <c:v>3199</c:v>
                </c:pt>
              </c:numCache>
            </c:numRef>
          </c:val>
          <c:extLst>
            <c:ext xmlns:c16="http://schemas.microsoft.com/office/drawing/2014/chart" uri="{C3380CC4-5D6E-409C-BE32-E72D297353CC}">
              <c16:uniqueId val="{00000008-4A50-40EB-94CF-0F8A9F6469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50-40EB-94CF-0F8A9F6469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40793</c:v>
                </c:pt>
                <c:pt idx="3">
                  <c:v>43299</c:v>
                </c:pt>
                <c:pt idx="6">
                  <c:v>44236</c:v>
                </c:pt>
                <c:pt idx="9">
                  <c:v>43844</c:v>
                </c:pt>
                <c:pt idx="12">
                  <c:v>42501</c:v>
                </c:pt>
              </c:numCache>
            </c:numRef>
          </c:val>
          <c:extLst>
            <c:ext xmlns:c16="http://schemas.microsoft.com/office/drawing/2014/chart" uri="{C3380CC4-5D6E-409C-BE32-E72D297353CC}">
              <c16:uniqueId val="{0000000A-4A50-40EB-94CF-0F8A9F6469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5099</c:v>
                </c:pt>
                <c:pt idx="2">
                  <c:v>#N/A</c:v>
                </c:pt>
                <c:pt idx="3">
                  <c:v>#N/A</c:v>
                </c:pt>
                <c:pt idx="4">
                  <c:v>8764</c:v>
                </c:pt>
                <c:pt idx="5">
                  <c:v>#N/A</c:v>
                </c:pt>
                <c:pt idx="6">
                  <c:v>#N/A</c:v>
                </c:pt>
                <c:pt idx="7">
                  <c:v>8312</c:v>
                </c:pt>
                <c:pt idx="8">
                  <c:v>#N/A</c:v>
                </c:pt>
                <c:pt idx="9">
                  <c:v>#N/A</c:v>
                </c:pt>
                <c:pt idx="10">
                  <c:v>9403</c:v>
                </c:pt>
                <c:pt idx="11">
                  <c:v>#N/A</c:v>
                </c:pt>
                <c:pt idx="12">
                  <c:v>#N/A</c:v>
                </c:pt>
                <c:pt idx="13">
                  <c:v>9403</c:v>
                </c:pt>
                <c:pt idx="14">
                  <c:v>#N/A</c:v>
                </c:pt>
              </c:numCache>
            </c:numRef>
          </c:val>
          <c:smooth val="0"/>
          <c:extLst>
            <c:ext xmlns:c16="http://schemas.microsoft.com/office/drawing/2014/chart" uri="{C3380CC4-5D6E-409C-BE32-E72D297353CC}">
              <c16:uniqueId val="{0000000B-4A50-40EB-94CF-0F8A9F6469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4565</c:v>
                </c:pt>
                <c:pt idx="1">
                  <c:v>4615</c:v>
                </c:pt>
                <c:pt idx="2">
                  <c:v>4641</c:v>
                </c:pt>
              </c:numCache>
            </c:numRef>
          </c:val>
          <c:extLst>
            <c:ext xmlns:c16="http://schemas.microsoft.com/office/drawing/2014/chart" uri="{C3380CC4-5D6E-409C-BE32-E72D297353CC}">
              <c16:uniqueId val="{00000000-2FF8-4618-B18D-EA4990EEAA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182</c:v>
                </c:pt>
                <c:pt idx="1">
                  <c:v>500</c:v>
                </c:pt>
                <c:pt idx="2">
                  <c:v>500</c:v>
                </c:pt>
              </c:numCache>
            </c:numRef>
          </c:val>
          <c:extLst>
            <c:ext xmlns:c16="http://schemas.microsoft.com/office/drawing/2014/chart" uri="{C3380CC4-5D6E-409C-BE32-E72D297353CC}">
              <c16:uniqueId val="{00000001-2FF8-4618-B18D-EA4990EEAA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6698</c:v>
                </c:pt>
                <c:pt idx="1">
                  <c:v>6448</c:v>
                </c:pt>
                <c:pt idx="2">
                  <c:v>6372</c:v>
                </c:pt>
              </c:numCache>
            </c:numRef>
          </c:val>
          <c:extLst>
            <c:ext xmlns:c16="http://schemas.microsoft.com/office/drawing/2014/chart" uri="{C3380CC4-5D6E-409C-BE32-E72D297353CC}">
              <c16:uniqueId val="{00000002-2FF8-4618-B18D-EA4990EEAA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142,283
140,222
49.72
82,463,546
79,306,573
2,013,564
33,037,283
42,501,146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ポイント台で推移しており、前年度と比較して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ポイント減少し、全国平均値を上回っているが、類似団体平均値を下回っている。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市税の収納率向上や受益者負担の適正化はもとより、新たな自主財源の確保にも努めるとともに、公共施設の適切な管理による将来負担の軽減や、事務事業の見直し等、効率的な財政運営に取り組む。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ポイント増加したものの、全国平均値及び類似団体平均値を下回っている。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数値が増加した主な要因は、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人件費、公債費、繰出金の増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に伴う一般財源の増となっている。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今後も社会保障関係費を主とする経常費用の増加が見込まれるため、人件費、物件費、公債費の抑制に取り組み、公共施設の適切な維持管理による経費削減を図る等、経常経費の適正化に努める。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25146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0678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32512</xdr:rowOff>
    </xdr:from>
    <xdr:to>
      <xdr:col>19</xdr:col>
      <xdr:colOff>133350</xdr:colOff>
      <xdr:row>61</xdr:row>
      <xdr:rowOff>148336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9096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32512</xdr:rowOff>
    </xdr:from>
    <xdr:to>
      <xdr:col>15</xdr:col>
      <xdr:colOff>82550</xdr:colOff>
      <xdr:row>61</xdr:row>
      <xdr:rowOff>133858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9096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61</xdr:row>
      <xdr:rowOff>133858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99331</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153162</xdr:rowOff>
    </xdr:from>
    <xdr:to>
      <xdr:col>15</xdr:col>
      <xdr:colOff>133350</xdr:colOff>
      <xdr:row>61</xdr:row>
      <xdr:rowOff>83312</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1,061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し、全国平均値を下回っているが、類似団体平均値を上回っている。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性質別に見ると、前年度と比較して人件費については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施設等の老朽化により維持補修費の更なる増加が見込まれるため、公共施設等総合管理計画や統一的な基準による地方公会計の取り組みにより、運営・維持管理コストの縮減を図り、計画的な事業執行による歳出の平準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48795</xdr:rowOff>
    </xdr:from>
    <xdr:to>
      <xdr:col>23</xdr:col>
      <xdr:colOff>133350</xdr:colOff>
      <xdr:row>84</xdr:row>
      <xdr:rowOff>63018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50595"/>
          <a:ext cx="8382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139933</xdr:rowOff>
    </xdr:from>
    <xdr:to>
      <xdr:col>19</xdr:col>
      <xdr:colOff>133350</xdr:colOff>
      <xdr:row>84</xdr:row>
      <xdr:rowOff>63018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0283"/>
          <a:ext cx="889000" cy="9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51764</xdr:rowOff>
    </xdr:from>
    <xdr:to>
      <xdr:col>15</xdr:col>
      <xdr:colOff>82550</xdr:colOff>
      <xdr:row>83</xdr:row>
      <xdr:rowOff>139933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82114"/>
          <a:ext cx="889000" cy="8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3342</xdr:rowOff>
    </xdr:from>
    <xdr:to>
      <xdr:col>11</xdr:col>
      <xdr:colOff>31750</xdr:colOff>
      <xdr:row>83</xdr:row>
      <xdr:rowOff>51764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33692"/>
          <a:ext cx="889000" cy="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119870</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118831</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169445</xdr:rowOff>
    </xdr:from>
    <xdr:to>
      <xdr:col>23</xdr:col>
      <xdr:colOff>184150</xdr:colOff>
      <xdr:row>84</xdr:row>
      <xdr:rowOff>99595</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4902200" y="143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141522</xdr:rowOff>
    </xdr:from>
    <xdr:ext cx="762000" cy="259045"/>
    <xdr:sp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7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12218</xdr:rowOff>
    </xdr:from>
    <xdr:to>
      <xdr:col>19</xdr:col>
      <xdr:colOff>184150</xdr:colOff>
      <xdr:row>84</xdr:row>
      <xdr:rowOff>113818</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064000" y="144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98595</xdr:rowOff>
    </xdr:from>
    <xdr:ext cx="7366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00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89133</xdr:rowOff>
    </xdr:from>
    <xdr:to>
      <xdr:col>15</xdr:col>
      <xdr:colOff>133350</xdr:colOff>
      <xdr:row>84</xdr:row>
      <xdr:rowOff>19283</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3175000" y="143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4060</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964</xdr:rowOff>
    </xdr:from>
    <xdr:to>
      <xdr:col>11</xdr:col>
      <xdr:colOff>82550</xdr:colOff>
      <xdr:row>83</xdr:row>
      <xdr:rowOff>102564</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2286000" y="142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112741</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0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123992</xdr:rowOff>
    </xdr:from>
    <xdr:to>
      <xdr:col>7</xdr:col>
      <xdr:colOff>31750</xdr:colOff>
      <xdr:row>83</xdr:row>
      <xdr:rowOff>54142</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1397000" y="141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64319</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これまで「沖縄市定員適正化計画」に基づく職員数の適正な管理により、国家公務員及び類似団体の平均値を下回っており、今後も引き続き各種手当を含めた給与水準の適正化に努める。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11793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0017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97971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0706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97971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97971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ポイント増加し、全国平均値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下回っているが、類似団体平均値を上回っている。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定員管理については、社会情勢の変化に伴う新たな行政需要や、多種多様化する市民ニーズへの適切な対応に向け、「沖縄市定員適正化計画（令和３年４月２日～令和８年４月１日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）改訂版」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において、目標定員数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の範囲内とすることを定めている。同計画に基づき、本市の実情に応じて定員を柔軟に配置する等、適正な定員管理に努める。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63</xdr:row>
      <xdr:rowOff>110279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59346"/>
          <a:ext cx="8382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51964</xdr:rowOff>
    </xdr:from>
    <xdr:to>
      <xdr:col>77</xdr:col>
      <xdr:colOff>44450</xdr:colOff>
      <xdr:row>63</xdr:row>
      <xdr:rowOff>57996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5331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51964</xdr:rowOff>
    </xdr:from>
    <xdr:to>
      <xdr:col>72</xdr:col>
      <xdr:colOff>203200</xdr:colOff>
      <xdr:row>63</xdr:row>
      <xdr:rowOff>51964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5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51964</xdr:rowOff>
    </xdr:from>
    <xdr:to>
      <xdr:col>68</xdr:col>
      <xdr:colOff>152400</xdr:colOff>
      <xdr:row>63</xdr:row>
      <xdr:rowOff>55986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533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97066</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59479</xdr:rowOff>
    </xdr:from>
    <xdr:to>
      <xdr:col>81</xdr:col>
      <xdr:colOff>95250</xdr:colOff>
      <xdr:row>63</xdr:row>
      <xdr:rowOff>161079</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967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31556</xdr:rowOff>
    </xdr:from>
    <xdr:ext cx="762000" cy="259045"/>
    <xdr:sp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7196</xdr:rowOff>
    </xdr:from>
    <xdr:to>
      <xdr:col>77</xdr:col>
      <xdr:colOff>95250</xdr:colOff>
      <xdr:row>63</xdr:row>
      <xdr:rowOff>108796</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129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93573</xdr:rowOff>
    </xdr:from>
    <xdr:ext cx="7366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1164</xdr:rowOff>
    </xdr:from>
    <xdr:to>
      <xdr:col>73</xdr:col>
      <xdr:colOff>44450</xdr:colOff>
      <xdr:row>63</xdr:row>
      <xdr:rowOff>102764</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5240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87541</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1164</xdr:rowOff>
    </xdr:from>
    <xdr:to>
      <xdr:col>68</xdr:col>
      <xdr:colOff>203200</xdr:colOff>
      <xdr:row>63</xdr:row>
      <xdr:rowOff>102764</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4351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112941</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5186</xdr:rowOff>
    </xdr:from>
    <xdr:to>
      <xdr:col>64</xdr:col>
      <xdr:colOff>152400</xdr:colOff>
      <xdr:row>63</xdr:row>
      <xdr:rowOff>106786</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462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116963</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前年度と比較して増減はな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近年は、老朽化した公共施設の更新整備を進めており、起債借入における据置期間が終了し元金償還が開始されると、比率の悪化が懸念されるため、慎重な財政運営を行う必要がある。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116417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150888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150888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ポイント減少したものの、全国平均値を上回っている。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した一方、</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令和４年度に続き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ため、総合的にみると将来負担比率は減となった。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老朽化による公共施設の更新整備に伴</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が増加することも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見込まれるため、比率の急激な悪化を抑える等、慎重な財政運営を行う必要があ</a:t>
          </a:r>
          <a:r>
            <a:rPr kumimoji="1" lang="ja-JP" altLang="ja-JP" sz="1100">
              <a:solidFill>
                <a:sysClr val="windowText" lastClr="000000"/>
              </a:solidFill>
              <a:effectLst/>
              <a:latin typeface="+mn-lt"/>
              <a:ea typeface="+mn-ea"/>
              <a:cs typeface="+mn-cs"/>
            </a:rPr>
            <a:t>る。</a:t>
          </a:r>
          <a:endParaRPr lang="ja-JP" altLang="ja-JP">
            <a:solidFill>
              <a:sysClr val="windowText" lastClr="000000"/>
            </a:solidFill>
            <a:effectLst/>
          </a:endParaRP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100874</xdr:rowOff>
    </xdr:from>
    <xdr:to>
      <xdr:col>81</xdr:col>
      <xdr:colOff>44450</xdr:colOff>
      <xdr:row>16</xdr:row>
      <xdr:rowOff>118110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84407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50891</xdr:rowOff>
    </xdr:from>
    <xdr:to>
      <xdr:col>77</xdr:col>
      <xdr:colOff>44450</xdr:colOff>
      <xdr:row>16</xdr:row>
      <xdr:rowOff>118110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794091"/>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50891</xdr:rowOff>
    </xdr:from>
    <xdr:to>
      <xdr:col>72</xdr:col>
      <xdr:colOff>203200</xdr:colOff>
      <xdr:row>16</xdr:row>
      <xdr:rowOff>112939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9409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65496</xdr:rowOff>
    </xdr:from>
    <xdr:to>
      <xdr:col>68</xdr:col>
      <xdr:colOff>152400</xdr:colOff>
      <xdr:row>16</xdr:row>
      <xdr:rowOff>112939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637246"/>
          <a:ext cx="8890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71046</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115859</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50074</xdr:rowOff>
    </xdr:from>
    <xdr:to>
      <xdr:col>81</xdr:col>
      <xdr:colOff>95250</xdr:colOff>
      <xdr:row>16</xdr:row>
      <xdr:rowOff>151674</xdr:rowOff>
    </xdr:to>
    <xdr:sp textlink="">
      <xdr:nvSpPr>
        <xdr:cNvPr id="468" name="楕円 467">
          <a:extLst>
            <a:ext uri="{FF2B5EF4-FFF2-40B4-BE49-F238E27FC236}">
              <a16:creationId xmlns:a16="http://schemas.microsoft.com/office/drawing/2014/main" id="{00000000-0008-0000-0300-0000D4010000}"/>
            </a:ext>
          </a:extLst>
        </xdr:cNvPr>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22151</xdr:rowOff>
    </xdr:from>
    <xdr:ext cx="762000" cy="259045"/>
    <xdr:sp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67310</xdr:rowOff>
    </xdr:from>
    <xdr:to>
      <xdr:col>77</xdr:col>
      <xdr:colOff>95250</xdr:colOff>
      <xdr:row>16</xdr:row>
      <xdr:rowOff>168910</xdr:rowOff>
    </xdr:to>
    <xdr:sp textlink="">
      <xdr:nvSpPr>
        <xdr:cNvPr id="470" name="楕円 469">
          <a:extLst>
            <a:ext uri="{FF2B5EF4-FFF2-40B4-BE49-F238E27FC236}">
              <a16:creationId xmlns:a16="http://schemas.microsoft.com/office/drawing/2014/main" id="{00000000-0008-0000-0300-0000D6010000}"/>
            </a:ext>
          </a:extLst>
        </xdr:cNvPr>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153687</xdr:rowOff>
    </xdr:from>
    <xdr:ext cx="736600" cy="259045"/>
    <xdr:sp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xdr:rowOff>
    </xdr:from>
    <xdr:to>
      <xdr:col>73</xdr:col>
      <xdr:colOff>44450</xdr:colOff>
      <xdr:row>16</xdr:row>
      <xdr:rowOff>101691</xdr:rowOff>
    </xdr:to>
    <xdr:sp textlink="">
      <xdr:nvSpPr>
        <xdr:cNvPr id="472" name="楕円 471">
          <a:extLst>
            <a:ext uri="{FF2B5EF4-FFF2-40B4-BE49-F238E27FC236}">
              <a16:creationId xmlns:a16="http://schemas.microsoft.com/office/drawing/2014/main" id="{00000000-0008-0000-0300-0000D8010000}"/>
            </a:ext>
          </a:extLst>
        </xdr:cNvPr>
        <xdr:cNvSpPr/>
      </xdr:nvSpPr>
      <xdr:spPr>
        <a:xfrm>
          <a:off x="15240000" y="27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86468</xdr:rowOff>
    </xdr:from>
    <xdr:ext cx="762000" cy="259045"/>
    <xdr:sp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2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62139</xdr:rowOff>
    </xdr:from>
    <xdr:to>
      <xdr:col>68</xdr:col>
      <xdr:colOff>203200</xdr:colOff>
      <xdr:row>16</xdr:row>
      <xdr:rowOff>163739</xdr:rowOff>
    </xdr:to>
    <xdr:sp textlink="">
      <xdr:nvSpPr>
        <xdr:cNvPr id="474" name="楕円 473">
          <a:extLst>
            <a:ext uri="{FF2B5EF4-FFF2-40B4-BE49-F238E27FC236}">
              <a16:creationId xmlns:a16="http://schemas.microsoft.com/office/drawing/2014/main" id="{00000000-0008-0000-0300-0000DA010000}"/>
            </a:ext>
          </a:extLst>
        </xdr:cNvPr>
        <xdr:cNvSpPr/>
      </xdr:nvSpPr>
      <xdr:spPr>
        <a:xfrm>
          <a:off x="14351000" y="28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2466</xdr:rowOff>
    </xdr:from>
    <xdr:ext cx="762000" cy="259045"/>
    <xdr:sp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57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14696</xdr:rowOff>
    </xdr:from>
    <xdr:to>
      <xdr:col>64</xdr:col>
      <xdr:colOff>152400</xdr:colOff>
      <xdr:row>15</xdr:row>
      <xdr:rowOff>116296</xdr:rowOff>
    </xdr:to>
    <xdr:sp textlink="">
      <xdr:nvSpPr>
        <xdr:cNvPr id="476" name="楕円 475">
          <a:extLst>
            <a:ext uri="{FF2B5EF4-FFF2-40B4-BE49-F238E27FC236}">
              <a16:creationId xmlns:a16="http://schemas.microsoft.com/office/drawing/2014/main" id="{00000000-0008-0000-0300-0000DC010000}"/>
            </a:ext>
          </a:extLst>
        </xdr:cNvPr>
        <xdr:cNvSpPr/>
      </xdr:nvSpPr>
      <xdr:spPr>
        <a:xfrm>
          <a:off x="13462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126473</xdr:rowOff>
    </xdr:from>
    <xdr:ext cx="762000" cy="259045"/>
    <xdr:sp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142,283
140,222
49.72
82,463,546
79,306,573
2,013,564
33,037,283
42,501,146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ポイント増加したものの、全国平均値を下回っている。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数値が増加した主な要因は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職員給及び会計年度任用職員手当費等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が増となっていること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今後も各種手当を含めた給与体系及び定員管理の適正化、アウトソーシング等、人件費の抑制に努める。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し、全国平均値を上回っているが、類似団体平均値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の設備補修や指定管理、その他行政事務に係る委託料が大半を占めており、今後も施設管理や行政事務における民間能力の活用が進むにつれ、年々増加していくものと見込まれるが、事務事業の効率化・適正化により経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0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0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84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152598</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2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、全国平均値を大幅に上回って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おり、類似団体内でも最高位となっている。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生活保護費及び障害児通所支援等給付費等において、特定財源の充当経常経費が増となったことが、数値が減少した主な要因となる。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今後も社会保障に関わる扶助費の自然増が見込まれるため、適切な行政サービスの実施に努めるとともに、医療費等の抑制に繋がるよう市民の健康づくり等を推進する。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46990</xdr:rowOff>
    </xdr:from>
    <xdr:to>
      <xdr:col>24</xdr:col>
      <xdr:colOff>25400</xdr:colOff>
      <xdr:row>61</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50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157480</xdr:rowOff>
    </xdr:from>
    <xdr:to>
      <xdr:col>19</xdr:col>
      <xdr:colOff>187325</xdr:colOff>
      <xdr:row>61</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44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157480</xdr:rowOff>
    </xdr:from>
    <xdr:to>
      <xdr:col>15</xdr:col>
      <xdr:colOff>98425</xdr:colOff>
      <xdr:row>61</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4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61</xdr:row>
      <xdr:rowOff>153670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49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167640</xdr:rowOff>
    </xdr:from>
    <xdr:to>
      <xdr:col>24</xdr:col>
      <xdr:colOff>76200</xdr:colOff>
      <xdr:row>61</xdr:row>
      <xdr:rowOff>97790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76217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64770</xdr:rowOff>
    </xdr:from>
    <xdr:to>
      <xdr:col>20</xdr:col>
      <xdr:colOff>38100</xdr:colOff>
      <xdr:row>61</xdr:row>
      <xdr:rowOff>166370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151147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106680</xdr:rowOff>
    </xdr:from>
    <xdr:to>
      <xdr:col>15</xdr:col>
      <xdr:colOff>149225</xdr:colOff>
      <xdr:row>61</xdr:row>
      <xdr:rowOff>36830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21607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102870</xdr:rowOff>
    </xdr:from>
    <xdr:to>
      <xdr:col>6</xdr:col>
      <xdr:colOff>171450</xdr:colOff>
      <xdr:row>62</xdr:row>
      <xdr:rowOff>33020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17797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ポイント増加したものの、全国平均値及び類似団体平均値を下回っている。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数値が増加した主な要因は、介護保険事業特別会計繰出金及び沖縄県後期高齢者医療広域連合負担金等の増となっている。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各特別会計において、保険料適正化等の自主財源確保を図り、健全な財政運営に努める。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61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ポイント減少し、全国平均値及び類似団体平均値を下回っている。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数値が減少した主な要因は、倉浜衛生施設組合負担金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、下水道事業会計への負担金及び補助金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今後も各種補助金交付事業の評価・見直しを適宜検討し、補助費等の適正化に努める。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111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294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8256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したものの、類似団体平均値及び全国平均値を大きく下回っている。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特定財源の充当経常</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となったことが、数値が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した要因となる。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公共施設の老朽化による更新整備に係る普通建設事業費が増化することで、一時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的な公債費の増加も見込まれる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、中長期的な視点で健全な財政運営が図られるよう、適切な地方債発行に努めていく。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52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39370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ポイント増加し、全国平均値及び類似団体平均値を上回っている。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数値が増加した主な要因は、歳出の主な構成項目である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ポイント増加したこと等が挙げられる。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社会保障にかかる経費の増加等が今後も見込まれるため、公共施設の適正管理や行財政改革の実施による経常経費の節減、積極的な自主財源の確保等に取り組み、持続可能な財政運営に努める。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93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20320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02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123189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029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123189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45992</xdr:rowOff>
    </xdr:from>
    <xdr:to>
      <xdr:col>29</xdr:col>
      <xdr:colOff>127000</xdr:colOff>
      <xdr:row>16</xdr:row>
      <xdr:rowOff>5415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65367"/>
          <a:ext cx="647700" cy="130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5415</xdr:rowOff>
    </xdr:from>
    <xdr:to>
      <xdr:col>26</xdr:col>
      <xdr:colOff>50800</xdr:colOff>
      <xdr:row>16</xdr:row>
      <xdr:rowOff>55639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96240"/>
          <a:ext cx="698500" cy="5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55639</xdr:rowOff>
    </xdr:from>
    <xdr:to>
      <xdr:col>22</xdr:col>
      <xdr:colOff>114300</xdr:colOff>
      <xdr:row>16</xdr:row>
      <xdr:rowOff>84008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46464"/>
          <a:ext cx="698500" cy="2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84008</xdr:rowOff>
    </xdr:from>
    <xdr:to>
      <xdr:col>18</xdr:col>
      <xdr:colOff>177800</xdr:colOff>
      <xdr:row>16</xdr:row>
      <xdr:rowOff>151651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74833"/>
          <a:ext cx="698500" cy="6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92178</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107906</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166642</xdr:rowOff>
    </xdr:from>
    <xdr:to>
      <xdr:col>29</xdr:col>
      <xdr:colOff>177800</xdr:colOff>
      <xdr:row>15</xdr:row>
      <xdr:rowOff>96792</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1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11719</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5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126065</xdr:rowOff>
    </xdr:from>
    <xdr:to>
      <xdr:col>26</xdr:col>
      <xdr:colOff>101600</xdr:colOff>
      <xdr:row>16</xdr:row>
      <xdr:rowOff>56215</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4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66392</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4839</xdr:rowOff>
    </xdr:from>
    <xdr:to>
      <xdr:col>22</xdr:col>
      <xdr:colOff>165100</xdr:colOff>
      <xdr:row>16</xdr:row>
      <xdr:rowOff>106439</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9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116616</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33208</xdr:rowOff>
    </xdr:from>
    <xdr:to>
      <xdr:col>19</xdr:col>
      <xdr:colOff>38100</xdr:colOff>
      <xdr:row>16</xdr:row>
      <xdr:rowOff>134808</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2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119585</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1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100851</xdr:rowOff>
    </xdr:from>
    <xdr:to>
      <xdr:col>15</xdr:col>
      <xdr:colOff>101600</xdr:colOff>
      <xdr:row>17</xdr:row>
      <xdr:rowOff>31001</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15778</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7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88062</xdr:rowOff>
    </xdr:from>
    <xdr:to>
      <xdr:col>29</xdr:col>
      <xdr:colOff>127000</xdr:colOff>
      <xdr:row>35</xdr:row>
      <xdr:rowOff>125095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98412"/>
          <a:ext cx="6477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125095</xdr:rowOff>
    </xdr:from>
    <xdr:to>
      <xdr:col>26</xdr:col>
      <xdr:colOff>50800</xdr:colOff>
      <xdr:row>35</xdr:row>
      <xdr:rowOff>136792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35445"/>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119152</xdr:rowOff>
    </xdr:from>
    <xdr:to>
      <xdr:col>22</xdr:col>
      <xdr:colOff>114300</xdr:colOff>
      <xdr:row>35</xdr:row>
      <xdr:rowOff>136792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29502"/>
          <a:ext cx="6985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98882</xdr:rowOff>
    </xdr:from>
    <xdr:to>
      <xdr:col>18</xdr:col>
      <xdr:colOff>177800</xdr:colOff>
      <xdr:row>35</xdr:row>
      <xdr:rowOff>119152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09232"/>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41901</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14851</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37262</xdr:rowOff>
    </xdr:from>
    <xdr:to>
      <xdr:col>29</xdr:col>
      <xdr:colOff>177800</xdr:colOff>
      <xdr:row>35</xdr:row>
      <xdr:rowOff>138862</xdr:rowOff>
    </xdr:to>
    <xdr:sp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4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225239</xdr:rowOff>
    </xdr:from>
    <xdr:ext cx="762000" cy="25904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74295</xdr:rowOff>
    </xdr:from>
    <xdr:to>
      <xdr:col>26</xdr:col>
      <xdr:colOff>101600</xdr:colOff>
      <xdr:row>35</xdr:row>
      <xdr:rowOff>175895</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8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186072</xdr:rowOff>
    </xdr:from>
    <xdr:ext cx="7366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85992</xdr:rowOff>
    </xdr:from>
    <xdr:to>
      <xdr:col>22</xdr:col>
      <xdr:colOff>165100</xdr:colOff>
      <xdr:row>35</xdr:row>
      <xdr:rowOff>187592</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197769</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6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68352</xdr:rowOff>
    </xdr:from>
    <xdr:to>
      <xdr:col>19</xdr:col>
      <xdr:colOff>38100</xdr:colOff>
      <xdr:row>35</xdr:row>
      <xdr:rowOff>169952</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7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154729</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5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142,283
140,222
49.72
82,463,546
79,306,573
2,013,564
33,037,283
42,501,146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144912</xdr:rowOff>
    </xdr:from>
    <xdr:to>
      <xdr:col>24</xdr:col>
      <xdr:colOff>63500</xdr:colOff>
      <xdr:row>35</xdr:row>
      <xdr:rowOff>94940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74212"/>
          <a:ext cx="838200" cy="1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94940</xdr:rowOff>
    </xdr:from>
    <xdr:to>
      <xdr:col>19</xdr:col>
      <xdr:colOff>177800</xdr:colOff>
      <xdr:row>35</xdr:row>
      <xdr:rowOff>145186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95690"/>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145186</xdr:rowOff>
    </xdr:from>
    <xdr:to>
      <xdr:col>15</xdr:col>
      <xdr:colOff>50800</xdr:colOff>
      <xdr:row>35</xdr:row>
      <xdr:rowOff>166766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593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166766</xdr:rowOff>
    </xdr:from>
    <xdr:to>
      <xdr:col>10</xdr:col>
      <xdr:colOff>114300</xdr:colOff>
      <xdr:row>37</xdr:row>
      <xdr:rowOff>7181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67516"/>
          <a:ext cx="889000" cy="18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54596</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4945</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94112</xdr:rowOff>
    </xdr:from>
    <xdr:to>
      <xdr:col>24</xdr:col>
      <xdr:colOff>114300</xdr:colOff>
      <xdr:row>35</xdr:row>
      <xdr:rowOff>24262</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59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116989</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7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44140</xdr:rowOff>
    </xdr:from>
    <xdr:to>
      <xdr:col>20</xdr:col>
      <xdr:colOff>38100</xdr:colOff>
      <xdr:row>35</xdr:row>
      <xdr:rowOff>145740</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60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162267</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2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94386</xdr:rowOff>
    </xdr:from>
    <xdr:to>
      <xdr:col>15</xdr:col>
      <xdr:colOff>101600</xdr:colOff>
      <xdr:row>36</xdr:row>
      <xdr:rowOff>24536</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41063</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115966</xdr:rowOff>
    </xdr:from>
    <xdr:to>
      <xdr:col>10</xdr:col>
      <xdr:colOff>165100</xdr:colOff>
      <xdr:row>36</xdr:row>
      <xdr:rowOff>46116</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61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37243</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127831</xdr:rowOff>
    </xdr:from>
    <xdr:to>
      <xdr:col>6</xdr:col>
      <xdr:colOff>38100</xdr:colOff>
      <xdr:row>37</xdr:row>
      <xdr:rowOff>57981</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63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49108</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62776</xdr:rowOff>
    </xdr:from>
    <xdr:to>
      <xdr:col>24</xdr:col>
      <xdr:colOff>63500</xdr:colOff>
      <xdr:row>57</xdr:row>
      <xdr:rowOff>4026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63976"/>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62776</xdr:rowOff>
    </xdr:from>
    <xdr:to>
      <xdr:col>19</xdr:col>
      <xdr:colOff>177800</xdr:colOff>
      <xdr:row>56</xdr:row>
      <xdr:rowOff>145203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3976"/>
          <a:ext cx="8890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145203</xdr:rowOff>
    </xdr:from>
    <xdr:to>
      <xdr:col>15</xdr:col>
      <xdr:colOff>50800</xdr:colOff>
      <xdr:row>57</xdr:row>
      <xdr:rowOff>67805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6403"/>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166169</xdr:rowOff>
    </xdr:from>
    <xdr:to>
      <xdr:col>10</xdr:col>
      <xdr:colOff>114300</xdr:colOff>
      <xdr:row>57</xdr:row>
      <xdr:rowOff>67805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67369"/>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55253</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113880</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124676</xdr:rowOff>
    </xdr:from>
    <xdr:to>
      <xdr:col>24</xdr:col>
      <xdr:colOff>114300</xdr:colOff>
      <xdr:row>57</xdr:row>
      <xdr:rowOff>54826</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147553</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11976</xdr:rowOff>
    </xdr:from>
    <xdr:to>
      <xdr:col>20</xdr:col>
      <xdr:colOff>38100</xdr:colOff>
      <xdr:row>56</xdr:row>
      <xdr:rowOff>113576</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6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130103</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94403</xdr:rowOff>
    </xdr:from>
    <xdr:to>
      <xdr:col>15</xdr:col>
      <xdr:colOff>101600</xdr:colOff>
      <xdr:row>57</xdr:row>
      <xdr:rowOff>24553</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6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41080</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17005</xdr:rowOff>
    </xdr:from>
    <xdr:to>
      <xdr:col>10</xdr:col>
      <xdr:colOff>165100</xdr:colOff>
      <xdr:row>57</xdr:row>
      <xdr:rowOff>118605</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109732</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115369</xdr:rowOff>
    </xdr:from>
    <xdr:to>
      <xdr:col>6</xdr:col>
      <xdr:colOff>38100</xdr:colOff>
      <xdr:row>57</xdr:row>
      <xdr:rowOff>45519</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7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62046</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35116</xdr:rowOff>
    </xdr:from>
    <xdr:to>
      <xdr:col>24</xdr:col>
      <xdr:colOff>63500</xdr:colOff>
      <xdr:row>77</xdr:row>
      <xdr:rowOff>71234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36766"/>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71234</xdr:rowOff>
    </xdr:from>
    <xdr:to>
      <xdr:col>19</xdr:col>
      <xdr:colOff>177800</xdr:colOff>
      <xdr:row>77</xdr:row>
      <xdr:rowOff>97523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288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78149</xdr:rowOff>
    </xdr:from>
    <xdr:to>
      <xdr:col>15</xdr:col>
      <xdr:colOff>50800</xdr:colOff>
      <xdr:row>77</xdr:row>
      <xdr:rowOff>97523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9799"/>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78149</xdr:rowOff>
    </xdr:from>
    <xdr:to>
      <xdr:col>10</xdr:col>
      <xdr:colOff>114300</xdr:colOff>
      <xdr:row>77</xdr:row>
      <xdr:rowOff>87237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9799"/>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146620</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155766</xdr:rowOff>
    </xdr:from>
    <xdr:to>
      <xdr:col>24</xdr:col>
      <xdr:colOff>114300</xdr:colOff>
      <xdr:row>77</xdr:row>
      <xdr:rowOff>85916</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4584700" y="131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70693</xdr:rowOff>
    </xdr:from>
    <xdr:ext cx="469744" cy="259045"/>
    <xdr:sp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20434</xdr:rowOff>
    </xdr:from>
    <xdr:to>
      <xdr:col>20</xdr:col>
      <xdr:colOff>38100</xdr:colOff>
      <xdr:row>77</xdr:row>
      <xdr:rowOff>122034</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3746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113161</xdr:rowOff>
    </xdr:from>
    <xdr:ext cx="469744"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46723</xdr:rowOff>
    </xdr:from>
    <xdr:to>
      <xdr:col>15</xdr:col>
      <xdr:colOff>101600</xdr:colOff>
      <xdr:row>77</xdr:row>
      <xdr:rowOff>148323</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2857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139450</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4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27349</xdr:rowOff>
    </xdr:from>
    <xdr:to>
      <xdr:col>10</xdr:col>
      <xdr:colOff>165100</xdr:colOff>
      <xdr:row>77</xdr:row>
      <xdr:rowOff>128949</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968500" y="132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120076</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36437</xdr:rowOff>
    </xdr:from>
    <xdr:to>
      <xdr:col>6</xdr:col>
      <xdr:colOff>38100</xdr:colOff>
      <xdr:row>77</xdr:row>
      <xdr:rowOff>138037</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079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129164</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95039</xdr:rowOff>
    </xdr:from>
    <xdr:to>
      <xdr:col>24</xdr:col>
      <xdr:colOff>63500</xdr:colOff>
      <xdr:row>91</xdr:row>
      <xdr:rowOff>12385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525539"/>
          <a:ext cx="838200" cy="8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135181</xdr:rowOff>
    </xdr:from>
    <xdr:to>
      <xdr:col>19</xdr:col>
      <xdr:colOff>177800</xdr:colOff>
      <xdr:row>91</xdr:row>
      <xdr:rowOff>12385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565681"/>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135181</xdr:rowOff>
    </xdr:from>
    <xdr:to>
      <xdr:col>15</xdr:col>
      <xdr:colOff>50800</xdr:colOff>
      <xdr:row>92</xdr:row>
      <xdr:rowOff>47757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565681"/>
          <a:ext cx="889000" cy="25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47757</xdr:rowOff>
    </xdr:from>
    <xdr:to>
      <xdr:col>10</xdr:col>
      <xdr:colOff>114300</xdr:colOff>
      <xdr:row>92</xdr:row>
      <xdr:rowOff>116703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5821157"/>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34379</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89302</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44239</xdr:rowOff>
    </xdr:from>
    <xdr:to>
      <xdr:col>24</xdr:col>
      <xdr:colOff>114300</xdr:colOff>
      <xdr:row>90</xdr:row>
      <xdr:rowOff>145839</xdr:rowOff>
    </xdr:to>
    <xdr:sp textlink="">
      <xdr:nvSpPr>
        <xdr:cNvPr id="249" name="楕円 248">
          <a:extLst>
            <a:ext uri="{FF2B5EF4-FFF2-40B4-BE49-F238E27FC236}">
              <a16:creationId xmlns:a16="http://schemas.microsoft.com/office/drawing/2014/main" id="{00000000-0008-0000-0600-0000F9000000}"/>
            </a:ext>
          </a:extLst>
        </xdr:cNvPr>
        <xdr:cNvSpPr/>
      </xdr:nvSpPr>
      <xdr:spPr>
        <a:xfrm>
          <a:off x="4584700" y="154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168716</xdr:rowOff>
    </xdr:from>
    <xdr:ext cx="599010" cy="259045"/>
    <xdr:sp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42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133035</xdr:rowOff>
    </xdr:from>
    <xdr:to>
      <xdr:col>20</xdr:col>
      <xdr:colOff>38100</xdr:colOff>
      <xdr:row>91</xdr:row>
      <xdr:rowOff>63185</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3746500" y="155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79712</xdr:rowOff>
    </xdr:from>
    <xdr:ext cx="59901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33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84381</xdr:rowOff>
    </xdr:from>
    <xdr:to>
      <xdr:col>15</xdr:col>
      <xdr:colOff>101600</xdr:colOff>
      <xdr:row>91</xdr:row>
      <xdr:rowOff>14531</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2857500" y="155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31058</xdr:rowOff>
    </xdr:from>
    <xdr:ext cx="59901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29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168407</xdr:rowOff>
    </xdr:from>
    <xdr:to>
      <xdr:col>10</xdr:col>
      <xdr:colOff>165100</xdr:colOff>
      <xdr:row>92</xdr:row>
      <xdr:rowOff>98557</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1968500" y="157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115084</xdr:rowOff>
    </xdr:from>
    <xdr:ext cx="59901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54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65903</xdr:rowOff>
    </xdr:from>
    <xdr:to>
      <xdr:col>6</xdr:col>
      <xdr:colOff>38100</xdr:colOff>
      <xdr:row>92</xdr:row>
      <xdr:rowOff>167503</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079500" y="158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12580</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61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102343</xdr:rowOff>
    </xdr:from>
    <xdr:to>
      <xdr:col>55</xdr:col>
      <xdr:colOff>0</xdr:colOff>
      <xdr:row>37</xdr:row>
      <xdr:rowOff>153950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45993"/>
          <a:ext cx="8382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9155</xdr:rowOff>
    </xdr:from>
    <xdr:ext cx="534377" cy="259045"/>
    <xdr:sp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102343</xdr:rowOff>
    </xdr:from>
    <xdr:to>
      <xdr:col>50</xdr:col>
      <xdr:colOff>114300</xdr:colOff>
      <xdr:row>37</xdr:row>
      <xdr:rowOff>135061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45993"/>
          <a:ext cx="8890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88964</xdr:rowOff>
    </xdr:from>
    <xdr:ext cx="534377" cy="259045"/>
    <xdr:sp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16970</xdr:rowOff>
    </xdr:from>
    <xdr:to>
      <xdr:col>45</xdr:col>
      <xdr:colOff>177800</xdr:colOff>
      <xdr:row>37</xdr:row>
      <xdr:rowOff>135061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03370"/>
          <a:ext cx="889000" cy="97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122302</xdr:rowOff>
    </xdr:from>
    <xdr:ext cx="534377"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16970</xdr:rowOff>
    </xdr:from>
    <xdr:to>
      <xdr:col>41</xdr:col>
      <xdr:colOff>50800</xdr:colOff>
      <xdr:row>38</xdr:row>
      <xdr:rowOff>82931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03370"/>
          <a:ext cx="889000" cy="109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103150</xdr:rowOff>
    </xdr:from>
    <xdr:to>
      <xdr:col>55</xdr:col>
      <xdr:colOff>50800</xdr:colOff>
      <xdr:row>38</xdr:row>
      <xdr:rowOff>33300</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104267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18077</xdr:rowOff>
    </xdr:from>
    <xdr:ext cx="534377" cy="259045"/>
    <xdr:sp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51543</xdr:rowOff>
    </xdr:from>
    <xdr:to>
      <xdr:col>50</xdr:col>
      <xdr:colOff>165100</xdr:colOff>
      <xdr:row>37</xdr:row>
      <xdr:rowOff>153143</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9588500" y="6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144270</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84261</xdr:rowOff>
    </xdr:from>
    <xdr:to>
      <xdr:col>46</xdr:col>
      <xdr:colOff>38100</xdr:colOff>
      <xdr:row>38</xdr:row>
      <xdr:rowOff>14412</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8699500" y="6427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5539</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137620</xdr:rowOff>
    </xdr:from>
    <xdr:to>
      <xdr:col>41</xdr:col>
      <xdr:colOff>101600</xdr:colOff>
      <xdr:row>32</xdr:row>
      <xdr:rowOff>67770</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7810500" y="54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58897</xdr:rowOff>
    </xdr:from>
    <xdr:ext cx="599010"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4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6921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124858</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77564</xdr:rowOff>
    </xdr:from>
    <xdr:to>
      <xdr:col>54</xdr:col>
      <xdr:colOff>189865</xdr:colOff>
      <xdr:row>58</xdr:row>
      <xdr:rowOff>121445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21514"/>
          <a:ext cx="1270" cy="124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125272</xdr:rowOff>
    </xdr:from>
    <xdr:ext cx="534377" cy="259045"/>
    <xdr:sp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121445</xdr:rowOff>
    </xdr:from>
    <xdr:to>
      <xdr:col>55</xdr:col>
      <xdr:colOff>88900</xdr:colOff>
      <xdr:row>58</xdr:row>
      <xdr:rowOff>121445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24241</xdr:rowOff>
    </xdr:from>
    <xdr:ext cx="599010" cy="259045"/>
    <xdr:sp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9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77564</xdr:rowOff>
    </xdr:from>
    <xdr:to>
      <xdr:col>55</xdr:col>
      <xdr:colOff>88900</xdr:colOff>
      <xdr:row>51</xdr:row>
      <xdr:rowOff>77564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2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68911</xdr:rowOff>
    </xdr:from>
    <xdr:to>
      <xdr:col>55</xdr:col>
      <xdr:colOff>0</xdr:colOff>
      <xdr:row>55</xdr:row>
      <xdr:rowOff>71359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98661"/>
          <a:ext cx="8382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55516</xdr:rowOff>
    </xdr:from>
    <xdr:ext cx="534377" cy="259045"/>
    <xdr:sp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56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77089</xdr:rowOff>
    </xdr:from>
    <xdr:to>
      <xdr:col>55</xdr:col>
      <xdr:colOff>50800</xdr:colOff>
      <xdr:row>57</xdr:row>
      <xdr:rowOff>7239</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7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80493</xdr:rowOff>
    </xdr:from>
    <xdr:to>
      <xdr:col>50</xdr:col>
      <xdr:colOff>114300</xdr:colOff>
      <xdr:row>55</xdr:row>
      <xdr:rowOff>68911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67343"/>
          <a:ext cx="889000" cy="3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106089</xdr:rowOff>
    </xdr:from>
    <xdr:to>
      <xdr:col>50</xdr:col>
      <xdr:colOff>165100</xdr:colOff>
      <xdr:row>57</xdr:row>
      <xdr:rowOff>36239</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27366</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83573</xdr:rowOff>
    </xdr:from>
    <xdr:to>
      <xdr:col>45</xdr:col>
      <xdr:colOff>177800</xdr:colOff>
      <xdr:row>53</xdr:row>
      <xdr:rowOff>80493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656073"/>
          <a:ext cx="889000" cy="5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83947</xdr:rowOff>
    </xdr:from>
    <xdr:to>
      <xdr:col>46</xdr:col>
      <xdr:colOff>38100</xdr:colOff>
      <xdr:row>57</xdr:row>
      <xdr:rowOff>14097</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5224</xdr:rowOff>
    </xdr:from>
    <xdr:ext cx="534377"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83573</xdr:rowOff>
    </xdr:from>
    <xdr:to>
      <xdr:col>41</xdr:col>
      <xdr:colOff>50800</xdr:colOff>
      <xdr:row>53</xdr:row>
      <xdr:rowOff>25857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656073"/>
          <a:ext cx="889000" cy="45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113327</xdr:rowOff>
    </xdr:from>
    <xdr:to>
      <xdr:col>41</xdr:col>
      <xdr:colOff>101600</xdr:colOff>
      <xdr:row>55</xdr:row>
      <xdr:rowOff>43477</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7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34604</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121002</xdr:rowOff>
    </xdr:from>
    <xdr:to>
      <xdr:col>36</xdr:col>
      <xdr:colOff>165100</xdr:colOff>
      <xdr:row>55</xdr:row>
      <xdr:rowOff>51152</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42279</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7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20559</xdr:rowOff>
    </xdr:from>
    <xdr:to>
      <xdr:col>55</xdr:col>
      <xdr:colOff>50800</xdr:colOff>
      <xdr:row>55</xdr:row>
      <xdr:rowOff>122159</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10426700" y="94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43436</xdr:rowOff>
    </xdr:from>
    <xdr:ext cx="534377" cy="259045"/>
    <xdr:sp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18111</xdr:rowOff>
    </xdr:from>
    <xdr:to>
      <xdr:col>50</xdr:col>
      <xdr:colOff>165100</xdr:colOff>
      <xdr:row>55</xdr:row>
      <xdr:rowOff>119711</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9588500" y="94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136238</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29693</xdr:rowOff>
    </xdr:from>
    <xdr:to>
      <xdr:col>46</xdr:col>
      <xdr:colOff>38100</xdr:colOff>
      <xdr:row>53</xdr:row>
      <xdr:rowOff>131293</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8699500" y="91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147820</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32773</xdr:rowOff>
    </xdr:from>
    <xdr:to>
      <xdr:col>41</xdr:col>
      <xdr:colOff>101600</xdr:colOff>
      <xdr:row>50</xdr:row>
      <xdr:rowOff>134373</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7810500" y="86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150900</xdr:rowOff>
    </xdr:from>
    <xdr:ext cx="599010"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38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146507</xdr:rowOff>
    </xdr:from>
    <xdr:to>
      <xdr:col>36</xdr:col>
      <xdr:colOff>165100</xdr:colOff>
      <xdr:row>53</xdr:row>
      <xdr:rowOff>76657</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6921500" y="90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93184</xdr:rowOff>
    </xdr:from>
    <xdr:ext cx="599010"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8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141643</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86043"/>
          <a:ext cx="1270" cy="1102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88320</xdr:rowOff>
    </xdr:from>
    <xdr:ext cx="534377" cy="259045"/>
    <xdr:sp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141643</xdr:rowOff>
    </xdr:from>
    <xdr:to>
      <xdr:col>55</xdr:col>
      <xdr:colOff>88900</xdr:colOff>
      <xdr:row>72</xdr:row>
      <xdr:rowOff>141643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8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40469</xdr:rowOff>
    </xdr:from>
    <xdr:to>
      <xdr:col>55</xdr:col>
      <xdr:colOff>0</xdr:colOff>
      <xdr:row>77</xdr:row>
      <xdr:rowOff>101315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42119"/>
          <a:ext cx="8382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100265</xdr:rowOff>
    </xdr:from>
    <xdr:ext cx="534377" cy="259045"/>
    <xdr:sp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121838</xdr:rowOff>
    </xdr:from>
    <xdr:to>
      <xdr:col>55</xdr:col>
      <xdr:colOff>50800</xdr:colOff>
      <xdr:row>78</xdr:row>
      <xdr:rowOff>51988</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30220</xdr:rowOff>
    </xdr:from>
    <xdr:to>
      <xdr:col>50</xdr:col>
      <xdr:colOff>114300</xdr:colOff>
      <xdr:row>77</xdr:row>
      <xdr:rowOff>40469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060420"/>
          <a:ext cx="8890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119304</xdr:rowOff>
    </xdr:from>
    <xdr:to>
      <xdr:col>50</xdr:col>
      <xdr:colOff>165100</xdr:colOff>
      <xdr:row>78</xdr:row>
      <xdr:rowOff>49454</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40581</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xdr:rowOff>
    </xdr:from>
    <xdr:to>
      <xdr:col>45</xdr:col>
      <xdr:colOff>177800</xdr:colOff>
      <xdr:row>76</xdr:row>
      <xdr:rowOff>30220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001506"/>
          <a:ext cx="889000" cy="10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131914</xdr:rowOff>
    </xdr:from>
    <xdr:to>
      <xdr:col>46</xdr:col>
      <xdr:colOff>38100</xdr:colOff>
      <xdr:row>78</xdr:row>
      <xdr:rowOff>62064</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53191</xdr:rowOff>
    </xdr:from>
    <xdr:ext cx="534377"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2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xdr:rowOff>
    </xdr:from>
    <xdr:to>
      <xdr:col>41</xdr:col>
      <xdr:colOff>50800</xdr:colOff>
      <xdr:row>75</xdr:row>
      <xdr:rowOff>12560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001506"/>
          <a:ext cx="889000" cy="8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140793</xdr:rowOff>
    </xdr:from>
    <xdr:to>
      <xdr:col>41</xdr:col>
      <xdr:colOff>101600</xdr:colOff>
      <xdr:row>77</xdr:row>
      <xdr:rowOff>70943</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62070</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60173</xdr:rowOff>
    </xdr:from>
    <xdr:to>
      <xdr:col>36</xdr:col>
      <xdr:colOff>165100</xdr:colOff>
      <xdr:row>77</xdr:row>
      <xdr:rowOff>161773</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152900</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50515</xdr:rowOff>
    </xdr:from>
    <xdr:to>
      <xdr:col>55</xdr:col>
      <xdr:colOff>50800</xdr:colOff>
      <xdr:row>77</xdr:row>
      <xdr:rowOff>152115</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10426700" y="132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73392</xdr:rowOff>
    </xdr:from>
    <xdr:ext cx="534377" cy="259045"/>
    <xdr:sp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161119</xdr:rowOff>
    </xdr:from>
    <xdr:to>
      <xdr:col>50</xdr:col>
      <xdr:colOff>165100</xdr:colOff>
      <xdr:row>77</xdr:row>
      <xdr:rowOff>91269</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9588500" y="131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107796</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150870</xdr:rowOff>
    </xdr:from>
    <xdr:to>
      <xdr:col>46</xdr:col>
      <xdr:colOff>38100</xdr:colOff>
      <xdr:row>76</xdr:row>
      <xdr:rowOff>81020</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8699500" y="130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97547</xdr:rowOff>
    </xdr:from>
    <xdr:ext cx="534377"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7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120656</xdr:rowOff>
    </xdr:from>
    <xdr:to>
      <xdr:col>41</xdr:col>
      <xdr:colOff>101600</xdr:colOff>
      <xdr:row>70</xdr:row>
      <xdr:rowOff>50806</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7810500" y="119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67333</xdr:rowOff>
    </xdr:from>
    <xdr:ext cx="534377"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17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133210</xdr:rowOff>
    </xdr:from>
    <xdr:to>
      <xdr:col>36</xdr:col>
      <xdr:colOff>165100</xdr:colOff>
      <xdr:row>75</xdr:row>
      <xdr:rowOff>63360</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6921500" y="128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79887</xdr:rowOff>
    </xdr:from>
    <xdr:ext cx="534377"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33496</xdr:rowOff>
    </xdr:from>
    <xdr:to>
      <xdr:col>55</xdr:col>
      <xdr:colOff>0</xdr:colOff>
      <xdr:row>94</xdr:row>
      <xdr:rowOff>59156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149796"/>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21685</xdr:rowOff>
    </xdr:from>
    <xdr:to>
      <xdr:col>50</xdr:col>
      <xdr:colOff>114300</xdr:colOff>
      <xdr:row>94</xdr:row>
      <xdr:rowOff>59156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966535"/>
          <a:ext cx="889000" cy="20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21685</xdr:rowOff>
    </xdr:from>
    <xdr:to>
      <xdr:col>45</xdr:col>
      <xdr:colOff>177800</xdr:colOff>
      <xdr:row>93</xdr:row>
      <xdr:rowOff>115678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96653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165131</xdr:rowOff>
    </xdr:from>
    <xdr:to>
      <xdr:col>41</xdr:col>
      <xdr:colOff>50800</xdr:colOff>
      <xdr:row>93</xdr:row>
      <xdr:rowOff>115678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5938531"/>
          <a:ext cx="8890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44066</xdr:rowOff>
    </xdr:from>
    <xdr:ext cx="534377"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106990</xdr:rowOff>
    </xdr:from>
    <xdr:ext cx="534377"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154146</xdr:rowOff>
    </xdr:from>
    <xdr:to>
      <xdr:col>55</xdr:col>
      <xdr:colOff>50800</xdr:colOff>
      <xdr:row>94</xdr:row>
      <xdr:rowOff>84296</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10426700" y="160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5573</xdr:rowOff>
    </xdr:from>
    <xdr:ext cx="534377" cy="259045"/>
    <xdr:sp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9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8356</xdr:rowOff>
    </xdr:from>
    <xdr:to>
      <xdr:col>50</xdr:col>
      <xdr:colOff>165100</xdr:colOff>
      <xdr:row>94</xdr:row>
      <xdr:rowOff>109956</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9588500" y="161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126483</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142335</xdr:rowOff>
    </xdr:from>
    <xdr:to>
      <xdr:col>46</xdr:col>
      <xdr:colOff>38100</xdr:colOff>
      <xdr:row>93</xdr:row>
      <xdr:rowOff>72485</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8699500" y="159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89012</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64878</xdr:rowOff>
    </xdr:from>
    <xdr:to>
      <xdr:col>41</xdr:col>
      <xdr:colOff>101600</xdr:colOff>
      <xdr:row>93</xdr:row>
      <xdr:rowOff>166478</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7810500" y="160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11555</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114331</xdr:rowOff>
    </xdr:from>
    <xdr:to>
      <xdr:col>36</xdr:col>
      <xdr:colOff>165100</xdr:colOff>
      <xdr:row>93</xdr:row>
      <xdr:rowOff>44481</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6921500" y="158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61008</xdr:rowOff>
    </xdr:from>
    <xdr:ext cx="534377" cy="2590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6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74968</xdr:rowOff>
    </xdr:from>
    <xdr:to>
      <xdr:col>85</xdr:col>
      <xdr:colOff>127000</xdr:colOff>
      <xdr:row>76</xdr:row>
      <xdr:rowOff>89218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05168"/>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89218</xdr:rowOff>
    </xdr:from>
    <xdr:to>
      <xdr:col>81</xdr:col>
      <xdr:colOff>50800</xdr:colOff>
      <xdr:row>76</xdr:row>
      <xdr:rowOff>89827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194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89827</xdr:rowOff>
    </xdr:from>
    <xdr:to>
      <xdr:col>76</xdr:col>
      <xdr:colOff>114300</xdr:colOff>
      <xdr:row>76</xdr:row>
      <xdr:rowOff>91523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2002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84722</xdr:rowOff>
    </xdr:from>
    <xdr:to>
      <xdr:col>71</xdr:col>
      <xdr:colOff>177800</xdr:colOff>
      <xdr:row>76</xdr:row>
      <xdr:rowOff>91523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149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24168</xdr:rowOff>
    </xdr:from>
    <xdr:to>
      <xdr:col>85</xdr:col>
      <xdr:colOff>177800</xdr:colOff>
      <xdr:row>76</xdr:row>
      <xdr:rowOff>125768</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6268700" y="130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2595</xdr:rowOff>
    </xdr:from>
    <xdr:ext cx="534377" cy="259045"/>
    <xdr:sp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38418</xdr:rowOff>
    </xdr:from>
    <xdr:to>
      <xdr:col>81</xdr:col>
      <xdr:colOff>101600</xdr:colOff>
      <xdr:row>76</xdr:row>
      <xdr:rowOff>140018</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5430500" y="130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131145</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39027</xdr:rowOff>
    </xdr:from>
    <xdr:to>
      <xdr:col>76</xdr:col>
      <xdr:colOff>165100</xdr:colOff>
      <xdr:row>76</xdr:row>
      <xdr:rowOff>140627</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4541500" y="130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131754</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40723</xdr:rowOff>
    </xdr:from>
    <xdr:to>
      <xdr:col>72</xdr:col>
      <xdr:colOff>38100</xdr:colOff>
      <xdr:row>76</xdr:row>
      <xdr:rowOff>142323</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3652500" y="130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133450</xdr:rowOff>
    </xdr:from>
    <xdr:ext cx="534377"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33922</xdr:rowOff>
    </xdr:from>
    <xdr:to>
      <xdr:col>67</xdr:col>
      <xdr:colOff>101600</xdr:colOff>
      <xdr:row>76</xdr:row>
      <xdr:rowOff>135522</xdr:rowOff>
    </xdr:to>
    <xdr:sp textlink="">
      <xdr:nvSpPr>
        <xdr:cNvPr id="656" name="楕円 655">
          <a:extLst>
            <a:ext uri="{FF2B5EF4-FFF2-40B4-BE49-F238E27FC236}">
              <a16:creationId xmlns:a16="http://schemas.microsoft.com/office/drawing/2014/main" id="{00000000-0008-0000-0600-000090020000}"/>
            </a:ext>
          </a:extLst>
        </xdr:cNvPr>
        <xdr:cNvSpPr/>
      </xdr:nvSpPr>
      <xdr:spPr>
        <a:xfrm>
          <a:off x="12763500" y="130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126649</xdr:rowOff>
    </xdr:from>
    <xdr:ext cx="534377" cy="259045"/>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126526</xdr:rowOff>
    </xdr:from>
    <xdr:to>
      <xdr:col>85</xdr:col>
      <xdr:colOff>127000</xdr:colOff>
      <xdr:row>98</xdr:row>
      <xdr:rowOff>131524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28626"/>
          <a:ext cx="8382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91618</xdr:rowOff>
    </xdr:from>
    <xdr:to>
      <xdr:col>81</xdr:col>
      <xdr:colOff>50800</xdr:colOff>
      <xdr:row>98</xdr:row>
      <xdr:rowOff>126526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93718"/>
          <a:ext cx="889000" cy="3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91618</xdr:rowOff>
    </xdr:from>
    <xdr:to>
      <xdr:col>76</xdr:col>
      <xdr:colOff>114300</xdr:colOff>
      <xdr:row>98</xdr:row>
      <xdr:rowOff>142055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93718"/>
          <a:ext cx="889000" cy="5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139883</xdr:rowOff>
    </xdr:from>
    <xdr:to>
      <xdr:col>71</xdr:col>
      <xdr:colOff>177800</xdr:colOff>
      <xdr:row>98</xdr:row>
      <xdr:rowOff>142055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419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161490</xdr:rowOff>
    </xdr:from>
    <xdr:ext cx="534377"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24573</xdr:rowOff>
    </xdr:from>
    <xdr:ext cx="534377"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80724</xdr:rowOff>
    </xdr:from>
    <xdr:to>
      <xdr:col>85</xdr:col>
      <xdr:colOff>177800</xdr:colOff>
      <xdr:row>99</xdr:row>
      <xdr:rowOff>10874</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6268700" y="168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167101</xdr:rowOff>
    </xdr:from>
    <xdr:ext cx="534377" cy="259045"/>
    <xdr:sp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75726</xdr:rowOff>
    </xdr:from>
    <xdr:to>
      <xdr:col>81</xdr:col>
      <xdr:colOff>101600</xdr:colOff>
      <xdr:row>99</xdr:row>
      <xdr:rowOff>5876</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5430500" y="168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168453</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40818</xdr:rowOff>
    </xdr:from>
    <xdr:to>
      <xdr:col>76</xdr:col>
      <xdr:colOff>165100</xdr:colOff>
      <xdr:row>98</xdr:row>
      <xdr:rowOff>142418</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4541500" y="168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133545</xdr:rowOff>
    </xdr:from>
    <xdr:ext cx="534377"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91255</xdr:rowOff>
    </xdr:from>
    <xdr:to>
      <xdr:col>72</xdr:col>
      <xdr:colOff>38100</xdr:colOff>
      <xdr:row>99</xdr:row>
      <xdr:rowOff>21405</xdr:rowOff>
    </xdr:to>
    <xdr:sp textlink="">
      <xdr:nvSpPr>
        <xdr:cNvPr id="711" name="楕円 710">
          <a:extLst>
            <a:ext uri="{FF2B5EF4-FFF2-40B4-BE49-F238E27FC236}">
              <a16:creationId xmlns:a16="http://schemas.microsoft.com/office/drawing/2014/main" id="{00000000-0008-0000-0600-0000C7020000}"/>
            </a:ext>
          </a:extLst>
        </xdr:cNvPr>
        <xdr:cNvSpPr/>
      </xdr:nvSpPr>
      <xdr:spPr>
        <a:xfrm>
          <a:off x="13652500" y="168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12532</xdr:rowOff>
    </xdr:from>
    <xdr:ext cx="469744"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8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89083</xdr:rowOff>
    </xdr:from>
    <xdr:to>
      <xdr:col>67</xdr:col>
      <xdr:colOff>101600</xdr:colOff>
      <xdr:row>99</xdr:row>
      <xdr:rowOff>19233</xdr:rowOff>
    </xdr:to>
    <xdr:sp textlink="">
      <xdr:nvSpPr>
        <xdr:cNvPr id="713" name="楕円 712">
          <a:extLst>
            <a:ext uri="{FF2B5EF4-FFF2-40B4-BE49-F238E27FC236}">
              <a16:creationId xmlns:a16="http://schemas.microsoft.com/office/drawing/2014/main" id="{00000000-0008-0000-0600-0000C9020000}"/>
            </a:ext>
          </a:extLst>
        </xdr:cNvPr>
        <xdr:cNvSpPr/>
      </xdr:nvSpPr>
      <xdr:spPr>
        <a:xfrm>
          <a:off x="12763500" y="168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10360</xdr:rowOff>
    </xdr:from>
    <xdr:ext cx="469744" cy="259045"/>
    <xdr:sp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43117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8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43117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8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43117</xdr:rowOff>
    </xdr:from>
    <xdr:to>
      <xdr:col>107</xdr:col>
      <xdr:colOff>50800</xdr:colOff>
      <xdr:row>59</xdr:row>
      <xdr:rowOff>43117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58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41783</xdr:rowOff>
    </xdr:from>
    <xdr:to>
      <xdr:col>102</xdr:col>
      <xdr:colOff>114300</xdr:colOff>
      <xdr:row>59</xdr:row>
      <xdr:rowOff>43117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73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167403</xdr:rowOff>
    </xdr:from>
    <xdr:ext cx="469744"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4545</xdr:rowOff>
    </xdr:from>
    <xdr:ext cx="469744"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textlink="">
      <xdr:nvSpPr>
        <xdr:cNvPr id="825" name="楕円 824">
          <a:extLst>
            <a:ext uri="{FF2B5EF4-FFF2-40B4-BE49-F238E27FC236}">
              <a16:creationId xmlns:a16="http://schemas.microsoft.com/office/drawing/2014/main" id="{00000000-0008-0000-0600-000039030000}"/>
            </a:ext>
          </a:extLst>
        </xdr:cNvPr>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163767</xdr:rowOff>
    </xdr:from>
    <xdr:to>
      <xdr:col>102</xdr:col>
      <xdr:colOff>165100</xdr:colOff>
      <xdr:row>59</xdr:row>
      <xdr:rowOff>93917</xdr:rowOff>
    </xdr:to>
    <xdr:sp textlink="">
      <xdr:nvSpPr>
        <xdr:cNvPr id="827" name="楕円 826">
          <a:extLst>
            <a:ext uri="{FF2B5EF4-FFF2-40B4-BE49-F238E27FC236}">
              <a16:creationId xmlns:a16="http://schemas.microsoft.com/office/drawing/2014/main" id="{00000000-0008-0000-0600-00003B030000}"/>
            </a:ext>
          </a:extLst>
        </xdr:cNvPr>
        <xdr:cNvSpPr/>
      </xdr:nvSpPr>
      <xdr:spPr>
        <a:xfrm>
          <a:off x="19494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85044</xdr:rowOff>
    </xdr:from>
    <xdr:ext cx="313932"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162433</xdr:rowOff>
    </xdr:from>
    <xdr:to>
      <xdr:col>98</xdr:col>
      <xdr:colOff>38100</xdr:colOff>
      <xdr:row>59</xdr:row>
      <xdr:rowOff>92583</xdr:rowOff>
    </xdr:to>
    <xdr:sp textlink="">
      <xdr:nvSpPr>
        <xdr:cNvPr id="829" name="楕円 828">
          <a:extLst>
            <a:ext uri="{FF2B5EF4-FFF2-40B4-BE49-F238E27FC236}">
              <a16:creationId xmlns:a16="http://schemas.microsoft.com/office/drawing/2014/main" id="{00000000-0008-0000-0600-00003D030000}"/>
            </a:ext>
          </a:extLst>
        </xdr:cNvPr>
        <xdr:cNvSpPr/>
      </xdr:nvSpPr>
      <xdr:spPr>
        <a:xfrm>
          <a:off x="18605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83710</xdr:rowOff>
    </xdr:from>
    <xdr:ext cx="378565" cy="259045"/>
    <xdr:sp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138138</xdr:rowOff>
    </xdr:from>
    <xdr:to>
      <xdr:col>116</xdr:col>
      <xdr:colOff>63500</xdr:colOff>
      <xdr:row>76</xdr:row>
      <xdr:rowOff>25057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96888"/>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25057</xdr:rowOff>
    </xdr:from>
    <xdr:to>
      <xdr:col>111</xdr:col>
      <xdr:colOff>177800</xdr:colOff>
      <xdr:row>76</xdr:row>
      <xdr:rowOff>65215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55257"/>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65215</xdr:rowOff>
    </xdr:from>
    <xdr:to>
      <xdr:col>107</xdr:col>
      <xdr:colOff>50800</xdr:colOff>
      <xdr:row>76</xdr:row>
      <xdr:rowOff>79808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95415"/>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11912</xdr:rowOff>
    </xdr:from>
    <xdr:to>
      <xdr:col>102</xdr:col>
      <xdr:colOff>114300</xdr:colOff>
      <xdr:row>76</xdr:row>
      <xdr:rowOff>79808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70662"/>
          <a:ext cx="889000" cy="2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169194</xdr:rowOff>
    </xdr:from>
    <xdr:ext cx="534377"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114825</xdr:rowOff>
    </xdr:from>
    <xdr:ext cx="534377"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87338</xdr:rowOff>
    </xdr:from>
    <xdr:to>
      <xdr:col>116</xdr:col>
      <xdr:colOff>114300</xdr:colOff>
      <xdr:row>76</xdr:row>
      <xdr:rowOff>17487</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2110700" y="12946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65765</xdr:rowOff>
    </xdr:from>
    <xdr:ext cx="534377" cy="259045"/>
    <xdr:sp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145707</xdr:rowOff>
    </xdr:from>
    <xdr:to>
      <xdr:col>112</xdr:col>
      <xdr:colOff>38100</xdr:colOff>
      <xdr:row>76</xdr:row>
      <xdr:rowOff>75857</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21272500" y="130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66984</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0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14415</xdr:rowOff>
    </xdr:from>
    <xdr:to>
      <xdr:col>107</xdr:col>
      <xdr:colOff>101600</xdr:colOff>
      <xdr:row>76</xdr:row>
      <xdr:rowOff>116015</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20383500" y="130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107142</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29008</xdr:rowOff>
    </xdr:from>
    <xdr:to>
      <xdr:col>102</xdr:col>
      <xdr:colOff>165100</xdr:colOff>
      <xdr:row>76</xdr:row>
      <xdr:rowOff>130608</xdr:rowOff>
    </xdr:to>
    <xdr:sp textlink="">
      <xdr:nvSpPr>
        <xdr:cNvPr id="885" name="楕円 884">
          <a:extLst>
            <a:ext uri="{FF2B5EF4-FFF2-40B4-BE49-F238E27FC236}">
              <a16:creationId xmlns:a16="http://schemas.microsoft.com/office/drawing/2014/main" id="{00000000-0008-0000-0600-000075030000}"/>
            </a:ext>
          </a:extLst>
        </xdr:cNvPr>
        <xdr:cNvSpPr/>
      </xdr:nvSpPr>
      <xdr:spPr>
        <a:xfrm>
          <a:off x="19494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121735</xdr:rowOff>
    </xdr:from>
    <xdr:ext cx="534377" cy="259045"/>
    <xdr:sp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132562</xdr:rowOff>
    </xdr:from>
    <xdr:to>
      <xdr:col>98</xdr:col>
      <xdr:colOff>38100</xdr:colOff>
      <xdr:row>75</xdr:row>
      <xdr:rowOff>62712</xdr:rowOff>
    </xdr:to>
    <xdr:sp textlink="">
      <xdr:nvSpPr>
        <xdr:cNvPr id="887" name="楕円 886">
          <a:extLst>
            <a:ext uri="{FF2B5EF4-FFF2-40B4-BE49-F238E27FC236}">
              <a16:creationId xmlns:a16="http://schemas.microsoft.com/office/drawing/2014/main" id="{00000000-0008-0000-0600-000077030000}"/>
            </a:ext>
          </a:extLst>
        </xdr:cNvPr>
        <xdr:cNvSpPr/>
      </xdr:nvSpPr>
      <xdr:spPr>
        <a:xfrm>
          <a:off x="18605500" y="12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53839</xdr:rowOff>
    </xdr:from>
    <xdr:ext cx="534377" cy="259045"/>
    <xdr:sp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歳出決算総額については、市民一人当たり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557,386</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円（令和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年１月１日時点住民基本台帳人口ベース）となっている。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主な構成項目である扶助費については、市民一人当たり</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245,861</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昨年度に続き</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類似団体の中でも最高額となっている</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。前年度と比較して市民一人当たり</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11,653</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価格高騰重点支援給付金給付事業費の増である。また、扶助費の予算額が大きい主な事業である生活保護費や教育・保育給付費、障害者立支援給付費等も昨年度に比べ増加している。扶助費における社会保障費や子育て支援施策に係る経費は、今後も増加していくものと見込まれるが、適切な行政サービスの実施に努めるとともに、医療費等の抑制に繋がるよう市民の健康づくり等を推進する。</a:t>
          </a:r>
          <a:endPar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公債費については、学校施設における教育情報化事業に係る償還額の増額により市民一人当たり</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25,398</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円となっており過去</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最も高くなっているが、類似団体内平均値及び全国平均を下回っている。市債発行については、補助金等を最大限活用するほか、交付税措置の有無等も確認しながら、後年度の財政負担に配慮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全体は昨年度より横ばいであるが、依然として類似団体内平均値を上回っている状態である。新規整備で沖縄こどもの国整備事業が減となる一方、更新事業の沖縄こどもの国整備事業や美里市営住宅建替事業が増となっている。老朽化による公共施設の更新整備は今後も増加することも見込まれるため、慎重な財政運営を行う必要が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142,283
140,222
49.72
82,463,546
79,306,573
2,013,564
33,037,283
42,501,146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149606</xdr:rowOff>
    </xdr:from>
    <xdr:to>
      <xdr:col>24</xdr:col>
      <xdr:colOff>63500</xdr:colOff>
      <xdr:row>34</xdr:row>
      <xdr:rowOff>113030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7456"/>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77216</xdr:rowOff>
    </xdr:from>
    <xdr:to>
      <xdr:col>19</xdr:col>
      <xdr:colOff>177800</xdr:colOff>
      <xdr:row>34</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651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77216</xdr:rowOff>
    </xdr:from>
    <xdr:to>
      <xdr:col>15</xdr:col>
      <xdr:colOff>50800</xdr:colOff>
      <xdr:row>34</xdr:row>
      <xdr:rowOff>78740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65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22352</xdr:rowOff>
    </xdr:from>
    <xdr:to>
      <xdr:col>10</xdr:col>
      <xdr:colOff>114300</xdr:colOff>
      <xdr:row>34</xdr:row>
      <xdr:rowOff>78740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165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38625</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133113</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98806</xdr:rowOff>
    </xdr:from>
    <xdr:to>
      <xdr:col>24</xdr:col>
      <xdr:colOff>114300</xdr:colOff>
      <xdr:row>34</xdr:row>
      <xdr:rowOff>28956</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121683</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62230</xdr:rowOff>
    </xdr:from>
    <xdr:to>
      <xdr:col>20</xdr:col>
      <xdr:colOff>38100</xdr:colOff>
      <xdr:row>34</xdr:row>
      <xdr:rowOff>163830</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154957</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26416</xdr:rowOff>
    </xdr:from>
    <xdr:to>
      <xdr:col>15</xdr:col>
      <xdr:colOff>101600</xdr:colOff>
      <xdr:row>34</xdr:row>
      <xdr:rowOff>128016</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58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144543</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3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27940</xdr:rowOff>
    </xdr:from>
    <xdr:to>
      <xdr:col>10</xdr:col>
      <xdr:colOff>165100</xdr:colOff>
      <xdr:row>34</xdr:row>
      <xdr:rowOff>129540</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120667</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143002</xdr:rowOff>
    </xdr:from>
    <xdr:to>
      <xdr:col>6</xdr:col>
      <xdr:colOff>38100</xdr:colOff>
      <xdr:row>34</xdr:row>
      <xdr:rowOff>73152</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64279</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107550</xdr:rowOff>
    </xdr:from>
    <xdr:to>
      <xdr:col>24</xdr:col>
      <xdr:colOff>63500</xdr:colOff>
      <xdr:row>57</xdr:row>
      <xdr:rowOff>109131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0200"/>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45087</xdr:rowOff>
    </xdr:from>
    <xdr:to>
      <xdr:col>19</xdr:col>
      <xdr:colOff>177800</xdr:colOff>
      <xdr:row>57</xdr:row>
      <xdr:rowOff>107550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7737"/>
          <a:ext cx="8890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5151</xdr:rowOff>
    </xdr:from>
    <xdr:to>
      <xdr:col>15</xdr:col>
      <xdr:colOff>50800</xdr:colOff>
      <xdr:row>57</xdr:row>
      <xdr:rowOff>45087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34901"/>
          <a:ext cx="889000" cy="38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5151</xdr:rowOff>
    </xdr:from>
    <xdr:to>
      <xdr:col>10</xdr:col>
      <xdr:colOff>114300</xdr:colOff>
      <xdr:row>57</xdr:row>
      <xdr:rowOff>124805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34901"/>
          <a:ext cx="889000" cy="4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138712</xdr:rowOff>
    </xdr:from>
    <xdr:ext cx="599010"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104967</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58331</xdr:rowOff>
    </xdr:from>
    <xdr:to>
      <xdr:col>24</xdr:col>
      <xdr:colOff>114300</xdr:colOff>
      <xdr:row>57</xdr:row>
      <xdr:rowOff>159931</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8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144708</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56750</xdr:rowOff>
    </xdr:from>
    <xdr:to>
      <xdr:col>20</xdr:col>
      <xdr:colOff>38100</xdr:colOff>
      <xdr:row>57</xdr:row>
      <xdr:rowOff>158350</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8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149477</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165737</xdr:rowOff>
    </xdr:from>
    <xdr:to>
      <xdr:col>15</xdr:col>
      <xdr:colOff>101600</xdr:colOff>
      <xdr:row>57</xdr:row>
      <xdr:rowOff>95887</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7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87014</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125801</xdr:rowOff>
    </xdr:from>
    <xdr:to>
      <xdr:col>10</xdr:col>
      <xdr:colOff>165100</xdr:colOff>
      <xdr:row>55</xdr:row>
      <xdr:rowOff>55951</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3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47078</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7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74005</xdr:rowOff>
    </xdr:from>
    <xdr:to>
      <xdr:col>6</xdr:col>
      <xdr:colOff>38100</xdr:colOff>
      <xdr:row>58</xdr:row>
      <xdr:rowOff>4155</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8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166732</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32647</xdr:rowOff>
    </xdr:from>
    <xdr:to>
      <xdr:col>24</xdr:col>
      <xdr:colOff>63500</xdr:colOff>
      <xdr:row>72</xdr:row>
      <xdr:rowOff>6731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205597"/>
          <a:ext cx="838200" cy="14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141636</xdr:rowOff>
    </xdr:from>
    <xdr:to>
      <xdr:col>19</xdr:col>
      <xdr:colOff>177800</xdr:colOff>
      <xdr:row>72</xdr:row>
      <xdr:rowOff>6731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314586"/>
          <a:ext cx="889000" cy="3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141636</xdr:rowOff>
    </xdr:from>
    <xdr:to>
      <xdr:col>15</xdr:col>
      <xdr:colOff>50800</xdr:colOff>
      <xdr:row>73</xdr:row>
      <xdr:rowOff>53808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314586"/>
          <a:ext cx="889000" cy="25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53808</xdr:rowOff>
    </xdr:from>
    <xdr:to>
      <xdr:col>10</xdr:col>
      <xdr:colOff>114300</xdr:colOff>
      <xdr:row>73</xdr:row>
      <xdr:rowOff>160373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69658"/>
          <a:ext cx="8890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127015</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34828</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153297</xdr:rowOff>
    </xdr:from>
    <xdr:to>
      <xdr:col>24</xdr:col>
      <xdr:colOff>114300</xdr:colOff>
      <xdr:row>71</xdr:row>
      <xdr:rowOff>83447</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21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106324</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0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127381</xdr:rowOff>
    </xdr:from>
    <xdr:to>
      <xdr:col>20</xdr:col>
      <xdr:colOff>38100</xdr:colOff>
      <xdr:row>72</xdr:row>
      <xdr:rowOff>57531</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23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74058</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07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90836</xdr:rowOff>
    </xdr:from>
    <xdr:to>
      <xdr:col>15</xdr:col>
      <xdr:colOff>101600</xdr:colOff>
      <xdr:row>72</xdr:row>
      <xdr:rowOff>20986</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2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37513</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3008</xdr:rowOff>
    </xdr:from>
    <xdr:to>
      <xdr:col>10</xdr:col>
      <xdr:colOff>165100</xdr:colOff>
      <xdr:row>73</xdr:row>
      <xdr:rowOff>104608</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25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121135</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9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109573</xdr:rowOff>
    </xdr:from>
    <xdr:to>
      <xdr:col>6</xdr:col>
      <xdr:colOff>38100</xdr:colOff>
      <xdr:row>74</xdr:row>
      <xdr:rowOff>39723</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26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56250</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0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145676</xdr:rowOff>
    </xdr:from>
    <xdr:to>
      <xdr:col>24</xdr:col>
      <xdr:colOff>63500</xdr:colOff>
      <xdr:row>97</xdr:row>
      <xdr:rowOff>60866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04876"/>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145676</xdr:rowOff>
    </xdr:from>
    <xdr:to>
      <xdr:col>19</xdr:col>
      <xdr:colOff>177800</xdr:colOff>
      <xdr:row>97</xdr:row>
      <xdr:rowOff>22723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04876"/>
          <a:ext cx="889000" cy="4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22723</xdr:rowOff>
    </xdr:from>
    <xdr:to>
      <xdr:col>15</xdr:col>
      <xdr:colOff>50800</xdr:colOff>
      <xdr:row>98</xdr:row>
      <xdr:rowOff>65863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3373"/>
          <a:ext cx="889000" cy="2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65863</xdr:rowOff>
    </xdr:from>
    <xdr:to>
      <xdr:col>10</xdr:col>
      <xdr:colOff>114300</xdr:colOff>
      <xdr:row>98</xdr:row>
      <xdr:rowOff>104626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67963"/>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20907</xdr:rowOff>
    </xdr:from>
    <xdr:to>
      <xdr:col>10</xdr:col>
      <xdr:colOff>165100</xdr:colOff>
      <xdr:row>95</xdr:row>
      <xdr:rowOff>122507</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139034</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108724</xdr:rowOff>
    </xdr:from>
    <xdr:to>
      <xdr:col>6</xdr:col>
      <xdr:colOff>38100</xdr:colOff>
      <xdr:row>96</xdr:row>
      <xdr:rowOff>38874</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55401</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4584700" y="166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159943</xdr:rowOff>
    </xdr:from>
    <xdr:ext cx="534377" cy="259045"/>
    <xdr:sp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94876</xdr:rowOff>
    </xdr:from>
    <xdr:to>
      <xdr:col>20</xdr:col>
      <xdr:colOff>38100</xdr:colOff>
      <xdr:row>97</xdr:row>
      <xdr:rowOff>25026</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3746500" y="165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16153</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143373</xdr:rowOff>
    </xdr:from>
    <xdr:to>
      <xdr:col>15</xdr:col>
      <xdr:colOff>101600</xdr:colOff>
      <xdr:row>97</xdr:row>
      <xdr:rowOff>73523</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2857500" y="166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64650</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9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15063</xdr:rowOff>
    </xdr:from>
    <xdr:to>
      <xdr:col>10</xdr:col>
      <xdr:colOff>165100</xdr:colOff>
      <xdr:row>98</xdr:row>
      <xdr:rowOff>116663</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968500" y="168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107790</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53826</xdr:rowOff>
    </xdr:from>
    <xdr:to>
      <xdr:col>6</xdr:col>
      <xdr:colOff>38100</xdr:colOff>
      <xdr:row>98</xdr:row>
      <xdr:rowOff>155426</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079500" y="168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146553</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133985</xdr:rowOff>
    </xdr:from>
    <xdr:to>
      <xdr:col>55</xdr:col>
      <xdr:colOff>0</xdr:colOff>
      <xdr:row>33</xdr:row>
      <xdr:rowOff>134747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79183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134747</xdr:rowOff>
    </xdr:from>
    <xdr:to>
      <xdr:col>50</xdr:col>
      <xdr:colOff>114300</xdr:colOff>
      <xdr:row>33</xdr:row>
      <xdr:rowOff>150749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79259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50165</xdr:rowOff>
    </xdr:from>
    <xdr:to>
      <xdr:col>45</xdr:col>
      <xdr:colOff>177800</xdr:colOff>
      <xdr:row>33</xdr:row>
      <xdr:rowOff>150749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536565"/>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50165</xdr:rowOff>
    </xdr:from>
    <xdr:to>
      <xdr:col>41</xdr:col>
      <xdr:colOff>50800</xdr:colOff>
      <xdr:row>32</xdr:row>
      <xdr:rowOff>89408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53656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77233</xdr:rowOff>
    </xdr:from>
    <xdr:ext cx="469744"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46753</xdr:rowOff>
    </xdr:from>
    <xdr:ext cx="469744"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83185</xdr:rowOff>
    </xdr:from>
    <xdr:to>
      <xdr:col>55</xdr:col>
      <xdr:colOff>50800</xdr:colOff>
      <xdr:row>34</xdr:row>
      <xdr:rowOff>13335</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104267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106062</xdr:rowOff>
    </xdr:from>
    <xdr:ext cx="469744" cy="259045"/>
    <xdr:sp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59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83947</xdr:rowOff>
    </xdr:from>
    <xdr:to>
      <xdr:col>50</xdr:col>
      <xdr:colOff>165100</xdr:colOff>
      <xdr:row>34</xdr:row>
      <xdr:rowOff>14097</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9588500" y="57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30624</xdr:rowOff>
    </xdr:from>
    <xdr:ext cx="469744"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1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99949</xdr:rowOff>
    </xdr:from>
    <xdr:to>
      <xdr:col>46</xdr:col>
      <xdr:colOff>38100</xdr:colOff>
      <xdr:row>34</xdr:row>
      <xdr:rowOff>30099</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8699500" y="5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46626</xdr:rowOff>
    </xdr:from>
    <xdr:ext cx="469744"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170815</xdr:rowOff>
    </xdr:from>
    <xdr:to>
      <xdr:col>41</xdr:col>
      <xdr:colOff>101600</xdr:colOff>
      <xdr:row>32</xdr:row>
      <xdr:rowOff>100965</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7810500" y="5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117492</xdr:rowOff>
    </xdr:from>
    <xdr:ext cx="469744"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26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38608</xdr:rowOff>
    </xdr:from>
    <xdr:to>
      <xdr:col>36</xdr:col>
      <xdr:colOff>165100</xdr:colOff>
      <xdr:row>32</xdr:row>
      <xdr:rowOff>140208</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6921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156735</xdr:rowOff>
    </xdr:from>
    <xdr:ext cx="469744"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12736</xdr:rowOff>
    </xdr:from>
    <xdr:to>
      <xdr:col>55</xdr:col>
      <xdr:colOff>0</xdr:colOff>
      <xdr:row>58</xdr:row>
      <xdr:rowOff>26269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56836"/>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12736</xdr:rowOff>
    </xdr:from>
    <xdr:to>
      <xdr:col>50</xdr:col>
      <xdr:colOff>114300</xdr:colOff>
      <xdr:row>58</xdr:row>
      <xdr:rowOff>25949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56836"/>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16850</xdr:rowOff>
    </xdr:from>
    <xdr:to>
      <xdr:col>45</xdr:col>
      <xdr:colOff>177800</xdr:colOff>
      <xdr:row>58</xdr:row>
      <xdr:rowOff>25949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0950"/>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16850</xdr:rowOff>
    </xdr:from>
    <xdr:to>
      <xdr:col>41</xdr:col>
      <xdr:colOff>50800</xdr:colOff>
      <xdr:row>58</xdr:row>
      <xdr:rowOff>31847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0950"/>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81448</xdr:rowOff>
    </xdr:from>
    <xdr:to>
      <xdr:col>36</xdr:col>
      <xdr:colOff>165100</xdr:colOff>
      <xdr:row>54</xdr:row>
      <xdr:rowOff>11598</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28125</xdr:rowOff>
    </xdr:from>
    <xdr:ext cx="534377"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146919</xdr:rowOff>
    </xdr:from>
    <xdr:to>
      <xdr:col>55</xdr:col>
      <xdr:colOff>50800</xdr:colOff>
      <xdr:row>58</xdr:row>
      <xdr:rowOff>77069</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10426700" y="99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61846</xdr:rowOff>
    </xdr:from>
    <xdr:ext cx="469744" cy="259045"/>
    <xdr:sp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133386</xdr:rowOff>
    </xdr:from>
    <xdr:to>
      <xdr:col>50</xdr:col>
      <xdr:colOff>165100</xdr:colOff>
      <xdr:row>58</xdr:row>
      <xdr:rowOff>63536</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95885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54663</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9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146599</xdr:rowOff>
    </xdr:from>
    <xdr:to>
      <xdr:col>46</xdr:col>
      <xdr:colOff>38100</xdr:colOff>
      <xdr:row>58</xdr:row>
      <xdr:rowOff>76749</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8699500" y="99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67876</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1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137500</xdr:rowOff>
    </xdr:from>
    <xdr:to>
      <xdr:col>41</xdr:col>
      <xdr:colOff>101600</xdr:colOff>
      <xdr:row>58</xdr:row>
      <xdr:rowOff>67650</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7810500" y="99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58777</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152497</xdr:rowOff>
    </xdr:from>
    <xdr:to>
      <xdr:col>36</xdr:col>
      <xdr:colOff>165100</xdr:colOff>
      <xdr:row>58</xdr:row>
      <xdr:rowOff>82647</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6921500" y="99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73774</xdr:rowOff>
    </xdr:from>
    <xdr:ext cx="469744" cy="259045"/>
    <xdr:sp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127372</xdr:rowOff>
    </xdr:from>
    <xdr:to>
      <xdr:col>54</xdr:col>
      <xdr:colOff>189865</xdr:colOff>
      <xdr:row>79</xdr:row>
      <xdr:rowOff>83530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00322"/>
          <a:ext cx="1270" cy="132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87357</xdr:rowOff>
    </xdr:from>
    <xdr:ext cx="378565" cy="259045"/>
    <xdr:sp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83530</xdr:rowOff>
    </xdr:from>
    <xdr:to>
      <xdr:col>55</xdr:col>
      <xdr:colOff>88900</xdr:colOff>
      <xdr:row>79</xdr:row>
      <xdr:rowOff>83530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74049</xdr:rowOff>
    </xdr:from>
    <xdr:ext cx="534377" cy="259045"/>
    <xdr:sp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127372</xdr:rowOff>
    </xdr:from>
    <xdr:to>
      <xdr:col>55</xdr:col>
      <xdr:colOff>88900</xdr:colOff>
      <xdr:row>71</xdr:row>
      <xdr:rowOff>127372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0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11340</xdr:rowOff>
    </xdr:from>
    <xdr:to>
      <xdr:col>55</xdr:col>
      <xdr:colOff>0</xdr:colOff>
      <xdr:row>77</xdr:row>
      <xdr:rowOff>15342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12990"/>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34997</xdr:rowOff>
    </xdr:from>
    <xdr:ext cx="469744" cy="259045"/>
    <xdr:sp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56570</xdr:rowOff>
    </xdr:from>
    <xdr:to>
      <xdr:col>55</xdr:col>
      <xdr:colOff>50800</xdr:colOff>
      <xdr:row>78</xdr:row>
      <xdr:rowOff>158170</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107141</xdr:rowOff>
    </xdr:from>
    <xdr:to>
      <xdr:col>50</xdr:col>
      <xdr:colOff>114300</xdr:colOff>
      <xdr:row>77</xdr:row>
      <xdr:rowOff>11340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37341"/>
          <a:ext cx="889000" cy="7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25496</xdr:rowOff>
    </xdr:from>
    <xdr:to>
      <xdr:col>50</xdr:col>
      <xdr:colOff>165100</xdr:colOff>
      <xdr:row>78</xdr:row>
      <xdr:rowOff>127096</xdr:rowOff>
    </xdr:to>
    <xdr:sp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118223</xdr:rowOff>
    </xdr:from>
    <xdr:ext cx="534377"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89669</xdr:rowOff>
    </xdr:from>
    <xdr:to>
      <xdr:col>45</xdr:col>
      <xdr:colOff>177800</xdr:colOff>
      <xdr:row>76</xdr:row>
      <xdr:rowOff>107141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091169"/>
          <a:ext cx="889000" cy="10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8922</xdr:rowOff>
    </xdr:from>
    <xdr:to>
      <xdr:col>46</xdr:col>
      <xdr:colOff>38100</xdr:colOff>
      <xdr:row>78</xdr:row>
      <xdr:rowOff>110522</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101649</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89669</xdr:rowOff>
    </xdr:from>
    <xdr:to>
      <xdr:col>41</xdr:col>
      <xdr:colOff>50800</xdr:colOff>
      <xdr:row>75</xdr:row>
      <xdr:rowOff>72916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091169"/>
          <a:ext cx="889000" cy="8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166346</xdr:rowOff>
    </xdr:from>
    <xdr:to>
      <xdr:col>41</xdr:col>
      <xdr:colOff>101600</xdr:colOff>
      <xdr:row>77</xdr:row>
      <xdr:rowOff>96496</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87623</xdr:rowOff>
    </xdr:from>
    <xdr:ext cx="534377"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145560</xdr:rowOff>
    </xdr:from>
    <xdr:to>
      <xdr:col>36</xdr:col>
      <xdr:colOff>165100</xdr:colOff>
      <xdr:row>78</xdr:row>
      <xdr:rowOff>75710</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66837</xdr:rowOff>
    </xdr:from>
    <xdr:ext cx="534377"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135992</xdr:rowOff>
    </xdr:from>
    <xdr:to>
      <xdr:col>55</xdr:col>
      <xdr:colOff>50800</xdr:colOff>
      <xdr:row>77</xdr:row>
      <xdr:rowOff>66142</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104267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158869</xdr:rowOff>
    </xdr:from>
    <xdr:ext cx="534377" cy="259045"/>
    <xdr:sp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131990</xdr:rowOff>
    </xdr:from>
    <xdr:to>
      <xdr:col>50</xdr:col>
      <xdr:colOff>165100</xdr:colOff>
      <xdr:row>77</xdr:row>
      <xdr:rowOff>62140</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9588500" y="131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78668</xdr:rowOff>
    </xdr:from>
    <xdr:ext cx="534377"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56341</xdr:rowOff>
    </xdr:from>
    <xdr:to>
      <xdr:col>46</xdr:col>
      <xdr:colOff>38100</xdr:colOff>
      <xdr:row>76</xdr:row>
      <xdr:rowOff>157941</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8699500" y="130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3018</xdr:rowOff>
    </xdr:from>
    <xdr:ext cx="534377"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38869</xdr:rowOff>
    </xdr:from>
    <xdr:to>
      <xdr:col>41</xdr:col>
      <xdr:colOff>101600</xdr:colOff>
      <xdr:row>70</xdr:row>
      <xdr:rowOff>140469</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7810500" y="120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156996</xdr:rowOff>
    </xdr:from>
    <xdr:ext cx="534377"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18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22116</xdr:rowOff>
    </xdr:from>
    <xdr:to>
      <xdr:col>36</xdr:col>
      <xdr:colOff>165100</xdr:colOff>
      <xdr:row>75</xdr:row>
      <xdr:rowOff>123716</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6921500" y="128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140243</xdr:rowOff>
    </xdr:from>
    <xdr:ext cx="534377"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6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112255</xdr:rowOff>
    </xdr:from>
    <xdr:to>
      <xdr:col>55</xdr:col>
      <xdr:colOff>0</xdr:colOff>
      <xdr:row>96</xdr:row>
      <xdr:rowOff>154991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71455"/>
          <a:ext cx="8382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100571</xdr:rowOff>
    </xdr:from>
    <xdr:to>
      <xdr:col>50</xdr:col>
      <xdr:colOff>114300</xdr:colOff>
      <xdr:row>96</xdr:row>
      <xdr:rowOff>154991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59771"/>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100571</xdr:rowOff>
    </xdr:from>
    <xdr:to>
      <xdr:col>45</xdr:col>
      <xdr:colOff>177800</xdr:colOff>
      <xdr:row>97</xdr:row>
      <xdr:rowOff>17793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59771"/>
          <a:ext cx="889000" cy="8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165379</xdr:rowOff>
    </xdr:from>
    <xdr:to>
      <xdr:col>41</xdr:col>
      <xdr:colOff>50800</xdr:colOff>
      <xdr:row>97</xdr:row>
      <xdr:rowOff>17793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24579"/>
          <a:ext cx="8890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26764</xdr:rowOff>
    </xdr:from>
    <xdr:ext cx="534377"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51503</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61455</xdr:rowOff>
    </xdr:from>
    <xdr:to>
      <xdr:col>55</xdr:col>
      <xdr:colOff>50800</xdr:colOff>
      <xdr:row>96</xdr:row>
      <xdr:rowOff>163055</xdr:rowOff>
    </xdr:to>
    <xdr:sp textlink="">
      <xdr:nvSpPr>
        <xdr:cNvPr id="481" name="楕円 480">
          <a:extLst>
            <a:ext uri="{FF2B5EF4-FFF2-40B4-BE49-F238E27FC236}">
              <a16:creationId xmlns:a16="http://schemas.microsoft.com/office/drawing/2014/main" id="{00000000-0008-0000-0700-0000E1010000}"/>
            </a:ext>
          </a:extLst>
        </xdr:cNvPr>
        <xdr:cNvSpPr/>
      </xdr:nvSpPr>
      <xdr:spPr>
        <a:xfrm>
          <a:off x="10426700" y="165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39882</xdr:rowOff>
    </xdr:from>
    <xdr:ext cx="534377" cy="259045"/>
    <xdr:sp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104191</xdr:rowOff>
    </xdr:from>
    <xdr:to>
      <xdr:col>50</xdr:col>
      <xdr:colOff>165100</xdr:colOff>
      <xdr:row>97</xdr:row>
      <xdr:rowOff>34341</xdr:rowOff>
    </xdr:to>
    <xdr:sp textlink="">
      <xdr:nvSpPr>
        <xdr:cNvPr id="483" name="楕円 482">
          <a:extLst>
            <a:ext uri="{FF2B5EF4-FFF2-40B4-BE49-F238E27FC236}">
              <a16:creationId xmlns:a16="http://schemas.microsoft.com/office/drawing/2014/main" id="{00000000-0008-0000-0700-0000E3010000}"/>
            </a:ext>
          </a:extLst>
        </xdr:cNvPr>
        <xdr:cNvSpPr/>
      </xdr:nvSpPr>
      <xdr:spPr>
        <a:xfrm>
          <a:off x="9588500" y="165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25468</xdr:rowOff>
    </xdr:from>
    <xdr:ext cx="534377"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49771</xdr:rowOff>
    </xdr:from>
    <xdr:to>
      <xdr:col>46</xdr:col>
      <xdr:colOff>38100</xdr:colOff>
      <xdr:row>96</xdr:row>
      <xdr:rowOff>151371</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8699500" y="165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142498</xdr:rowOff>
    </xdr:from>
    <xdr:ext cx="534377"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138443</xdr:rowOff>
    </xdr:from>
    <xdr:to>
      <xdr:col>41</xdr:col>
      <xdr:colOff>101600</xdr:colOff>
      <xdr:row>97</xdr:row>
      <xdr:rowOff>68593</xdr:rowOff>
    </xdr:to>
    <xdr:sp textlink="">
      <xdr:nvSpPr>
        <xdr:cNvPr id="487" name="楕円 486">
          <a:extLst>
            <a:ext uri="{FF2B5EF4-FFF2-40B4-BE49-F238E27FC236}">
              <a16:creationId xmlns:a16="http://schemas.microsoft.com/office/drawing/2014/main" id="{00000000-0008-0000-0700-0000E7010000}"/>
            </a:ext>
          </a:extLst>
        </xdr:cNvPr>
        <xdr:cNvSpPr/>
      </xdr:nvSpPr>
      <xdr:spPr>
        <a:xfrm>
          <a:off x="7810500" y="165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59720</xdr:rowOff>
    </xdr:from>
    <xdr:ext cx="534377"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114579</xdr:rowOff>
    </xdr:from>
    <xdr:to>
      <xdr:col>36</xdr:col>
      <xdr:colOff>165100</xdr:colOff>
      <xdr:row>97</xdr:row>
      <xdr:rowOff>44729</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6921500" y="1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35856</xdr:rowOff>
    </xdr:from>
    <xdr:ext cx="534377" cy="259045"/>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6785</xdr:rowOff>
    </xdr:from>
    <xdr:to>
      <xdr:col>85</xdr:col>
      <xdr:colOff>126364</xdr:colOff>
      <xdr:row>37</xdr:row>
      <xdr:rowOff>166697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50285"/>
          <a:ext cx="1269" cy="136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170524</xdr:rowOff>
    </xdr:from>
    <xdr:ext cx="469744" cy="259045"/>
    <xdr:sp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166697</xdr:rowOff>
    </xdr:from>
    <xdr:to>
      <xdr:col>86</xdr:col>
      <xdr:colOff>25400</xdr:colOff>
      <xdr:row>37</xdr:row>
      <xdr:rowOff>166697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124912</xdr:rowOff>
    </xdr:from>
    <xdr:ext cx="534377" cy="259045"/>
    <xdr:sp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6785</xdr:rowOff>
    </xdr:from>
    <xdr:to>
      <xdr:col>86</xdr:col>
      <xdr:colOff>25400</xdr:colOff>
      <xdr:row>30</xdr:row>
      <xdr:rowOff>6785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166697</xdr:rowOff>
    </xdr:from>
    <xdr:to>
      <xdr:col>85</xdr:col>
      <xdr:colOff>127000</xdr:colOff>
      <xdr:row>38</xdr:row>
      <xdr:rowOff>22461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10347"/>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83148</xdr:rowOff>
    </xdr:from>
    <xdr:ext cx="534377" cy="259045"/>
    <xdr:sp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74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60271</xdr:rowOff>
    </xdr:from>
    <xdr:to>
      <xdr:col>85</xdr:col>
      <xdr:colOff>177800</xdr:colOff>
      <xdr:row>34</xdr:row>
      <xdr:rowOff>161871</xdr:rowOff>
    </xdr:to>
    <xdr:sp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88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137632</xdr:rowOff>
    </xdr:from>
    <xdr:to>
      <xdr:col>81</xdr:col>
      <xdr:colOff>50800</xdr:colOff>
      <xdr:row>38</xdr:row>
      <xdr:rowOff>22461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81282"/>
          <a:ext cx="889000" cy="5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64625</xdr:rowOff>
    </xdr:from>
    <xdr:to>
      <xdr:col>81</xdr:col>
      <xdr:colOff>101600</xdr:colOff>
      <xdr:row>34</xdr:row>
      <xdr:rowOff>166225</xdr:rowOff>
    </xdr:to>
    <xdr:sp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89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11302</xdr:rowOff>
    </xdr:from>
    <xdr:ext cx="534377" cy="259045"/>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66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137632</xdr:rowOff>
    </xdr:from>
    <xdr:to>
      <xdr:col>76</xdr:col>
      <xdr:colOff>114300</xdr:colOff>
      <xdr:row>38</xdr:row>
      <xdr:rowOff>8854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8128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60706</xdr:rowOff>
    </xdr:from>
    <xdr:to>
      <xdr:col>76</xdr:col>
      <xdr:colOff>165100</xdr:colOff>
      <xdr:row>34</xdr:row>
      <xdr:rowOff>162306</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9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7383</xdr:rowOff>
    </xdr:from>
    <xdr:ext cx="534377"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6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8854</xdr:rowOff>
    </xdr:from>
    <xdr:to>
      <xdr:col>71</xdr:col>
      <xdr:colOff>177800</xdr:colOff>
      <xdr:row>38</xdr:row>
      <xdr:rowOff>49893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23954"/>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103051</xdr:rowOff>
    </xdr:from>
    <xdr:to>
      <xdr:col>72</xdr:col>
      <xdr:colOff>38100</xdr:colOff>
      <xdr:row>33</xdr:row>
      <xdr:rowOff>33201</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58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49728</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3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137886</xdr:rowOff>
    </xdr:from>
    <xdr:to>
      <xdr:col>67</xdr:col>
      <xdr:colOff>101600</xdr:colOff>
      <xdr:row>33</xdr:row>
      <xdr:rowOff>68036</xdr:rowOff>
    </xdr:to>
    <xdr:sp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562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84563</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3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115896</xdr:rowOff>
    </xdr:from>
    <xdr:to>
      <xdr:col>85</xdr:col>
      <xdr:colOff>177800</xdr:colOff>
      <xdr:row>38</xdr:row>
      <xdr:rowOff>46047</xdr:rowOff>
    </xdr:to>
    <xdr:sp textlink="">
      <xdr:nvSpPr>
        <xdr:cNvPr id="541" name="楕円 540">
          <a:extLst>
            <a:ext uri="{FF2B5EF4-FFF2-40B4-BE49-F238E27FC236}">
              <a16:creationId xmlns:a16="http://schemas.microsoft.com/office/drawing/2014/main" id="{00000000-0008-0000-0700-00001D020000}"/>
            </a:ext>
          </a:extLst>
        </xdr:cNvPr>
        <xdr:cNvSpPr/>
      </xdr:nvSpPr>
      <xdr:spPr>
        <a:xfrm>
          <a:off x="16268700" y="6459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30823</xdr:rowOff>
    </xdr:from>
    <xdr:ext cx="469744" cy="259045"/>
    <xdr:sp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7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143111</xdr:rowOff>
    </xdr:from>
    <xdr:to>
      <xdr:col>81</xdr:col>
      <xdr:colOff>101600</xdr:colOff>
      <xdr:row>38</xdr:row>
      <xdr:rowOff>73261</xdr:rowOff>
    </xdr:to>
    <xdr:sp textlink="">
      <xdr:nvSpPr>
        <xdr:cNvPr id="543" name="楕円 542">
          <a:extLst>
            <a:ext uri="{FF2B5EF4-FFF2-40B4-BE49-F238E27FC236}">
              <a16:creationId xmlns:a16="http://schemas.microsoft.com/office/drawing/2014/main" id="{00000000-0008-0000-0700-00001F020000}"/>
            </a:ext>
          </a:extLst>
        </xdr:cNvPr>
        <xdr:cNvSpPr/>
      </xdr:nvSpPr>
      <xdr:spPr>
        <a:xfrm>
          <a:off x="154305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64388</xdr:rowOff>
    </xdr:from>
    <xdr:ext cx="469744"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57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86832</xdr:rowOff>
    </xdr:from>
    <xdr:to>
      <xdr:col>76</xdr:col>
      <xdr:colOff>165100</xdr:colOff>
      <xdr:row>38</xdr:row>
      <xdr:rowOff>16982</xdr:rowOff>
    </xdr:to>
    <xdr:sp textlink="">
      <xdr:nvSpPr>
        <xdr:cNvPr id="545" name="楕円 544">
          <a:extLst>
            <a:ext uri="{FF2B5EF4-FFF2-40B4-BE49-F238E27FC236}">
              <a16:creationId xmlns:a16="http://schemas.microsoft.com/office/drawing/2014/main" id="{00000000-0008-0000-0700-000021020000}"/>
            </a:ext>
          </a:extLst>
        </xdr:cNvPr>
        <xdr:cNvSpPr/>
      </xdr:nvSpPr>
      <xdr:spPr>
        <a:xfrm>
          <a:off x="14541500" y="64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8109</xdr:rowOff>
    </xdr:from>
    <xdr:ext cx="469744"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5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129504</xdr:rowOff>
    </xdr:from>
    <xdr:to>
      <xdr:col>72</xdr:col>
      <xdr:colOff>38100</xdr:colOff>
      <xdr:row>38</xdr:row>
      <xdr:rowOff>59654</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3652500" y="64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50781</xdr:rowOff>
    </xdr:from>
    <xdr:ext cx="469744" cy="259045"/>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56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170543</xdr:rowOff>
    </xdr:from>
    <xdr:to>
      <xdr:col>67</xdr:col>
      <xdr:colOff>101600</xdr:colOff>
      <xdr:row>38</xdr:row>
      <xdr:rowOff>100693</xdr:rowOff>
    </xdr:to>
    <xdr:sp textlink="">
      <xdr:nvSpPr>
        <xdr:cNvPr id="549" name="楕円 548">
          <a:extLst>
            <a:ext uri="{FF2B5EF4-FFF2-40B4-BE49-F238E27FC236}">
              <a16:creationId xmlns:a16="http://schemas.microsoft.com/office/drawing/2014/main" id="{00000000-0008-0000-0700-000025020000}"/>
            </a:ext>
          </a:extLst>
        </xdr:cNvPr>
        <xdr:cNvSpPr/>
      </xdr:nvSpPr>
      <xdr:spPr>
        <a:xfrm>
          <a:off x="12763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91820</xdr:rowOff>
    </xdr:from>
    <xdr:ext cx="469744"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60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129242</xdr:rowOff>
    </xdr:from>
    <xdr:to>
      <xdr:col>85</xdr:col>
      <xdr:colOff>127000</xdr:colOff>
      <xdr:row>56</xdr:row>
      <xdr:rowOff>42011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387542"/>
          <a:ext cx="838200" cy="2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70472</xdr:rowOff>
    </xdr:from>
    <xdr:to>
      <xdr:col>81</xdr:col>
      <xdr:colOff>50800</xdr:colOff>
      <xdr:row>54</xdr:row>
      <xdr:rowOff>129242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328772"/>
          <a:ext cx="8890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48089</xdr:rowOff>
    </xdr:from>
    <xdr:to>
      <xdr:col>76</xdr:col>
      <xdr:colOff>114300</xdr:colOff>
      <xdr:row>54</xdr:row>
      <xdr:rowOff>70472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06389"/>
          <a:ext cx="8890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149339</xdr:rowOff>
    </xdr:from>
    <xdr:to>
      <xdr:col>71</xdr:col>
      <xdr:colOff>177800</xdr:colOff>
      <xdr:row>54</xdr:row>
      <xdr:rowOff>48089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236189"/>
          <a:ext cx="889000" cy="7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42295</xdr:rowOff>
    </xdr:from>
    <xdr:ext cx="534377"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105198</xdr:rowOff>
    </xdr:from>
    <xdr:ext cx="534377"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162661</xdr:rowOff>
    </xdr:from>
    <xdr:to>
      <xdr:col>85</xdr:col>
      <xdr:colOff>177800</xdr:colOff>
      <xdr:row>56</xdr:row>
      <xdr:rowOff>92811</xdr:rowOff>
    </xdr:to>
    <xdr:sp textlink="">
      <xdr:nvSpPr>
        <xdr:cNvPr id="599" name="楕円 598">
          <a:extLst>
            <a:ext uri="{FF2B5EF4-FFF2-40B4-BE49-F238E27FC236}">
              <a16:creationId xmlns:a16="http://schemas.microsoft.com/office/drawing/2014/main" id="{00000000-0008-0000-0700-000057020000}"/>
            </a:ext>
          </a:extLst>
        </xdr:cNvPr>
        <xdr:cNvSpPr/>
      </xdr:nvSpPr>
      <xdr:spPr>
        <a:xfrm>
          <a:off x="16268700" y="95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141088</xdr:rowOff>
    </xdr:from>
    <xdr:ext cx="534377" cy="259045"/>
    <xdr:sp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78442</xdr:rowOff>
    </xdr:from>
    <xdr:to>
      <xdr:col>81</xdr:col>
      <xdr:colOff>101600</xdr:colOff>
      <xdr:row>55</xdr:row>
      <xdr:rowOff>8592</xdr:rowOff>
    </xdr:to>
    <xdr:sp textlink="">
      <xdr:nvSpPr>
        <xdr:cNvPr id="601" name="楕円 600">
          <a:extLst>
            <a:ext uri="{FF2B5EF4-FFF2-40B4-BE49-F238E27FC236}">
              <a16:creationId xmlns:a16="http://schemas.microsoft.com/office/drawing/2014/main" id="{00000000-0008-0000-0700-000059020000}"/>
            </a:ext>
          </a:extLst>
        </xdr:cNvPr>
        <xdr:cNvSpPr/>
      </xdr:nvSpPr>
      <xdr:spPr>
        <a:xfrm>
          <a:off x="15430500" y="93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25119</xdr:rowOff>
    </xdr:from>
    <xdr:ext cx="534377"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1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19672</xdr:rowOff>
    </xdr:from>
    <xdr:to>
      <xdr:col>76</xdr:col>
      <xdr:colOff>165100</xdr:colOff>
      <xdr:row>54</xdr:row>
      <xdr:rowOff>121272</xdr:rowOff>
    </xdr:to>
    <xdr:sp textlink="">
      <xdr:nvSpPr>
        <xdr:cNvPr id="603" name="楕円 602">
          <a:extLst>
            <a:ext uri="{FF2B5EF4-FFF2-40B4-BE49-F238E27FC236}">
              <a16:creationId xmlns:a16="http://schemas.microsoft.com/office/drawing/2014/main" id="{00000000-0008-0000-0700-00005B020000}"/>
            </a:ext>
          </a:extLst>
        </xdr:cNvPr>
        <xdr:cNvSpPr/>
      </xdr:nvSpPr>
      <xdr:spPr>
        <a:xfrm>
          <a:off x="14541500" y="92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137799</xdr:rowOff>
    </xdr:from>
    <xdr:ext cx="534377"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168739</xdr:rowOff>
    </xdr:from>
    <xdr:to>
      <xdr:col>72</xdr:col>
      <xdr:colOff>38100</xdr:colOff>
      <xdr:row>54</xdr:row>
      <xdr:rowOff>98889</xdr:rowOff>
    </xdr:to>
    <xdr:sp textlink="">
      <xdr:nvSpPr>
        <xdr:cNvPr id="605" name="楕円 604">
          <a:extLst>
            <a:ext uri="{FF2B5EF4-FFF2-40B4-BE49-F238E27FC236}">
              <a16:creationId xmlns:a16="http://schemas.microsoft.com/office/drawing/2014/main" id="{00000000-0008-0000-0700-00005D020000}"/>
            </a:ext>
          </a:extLst>
        </xdr:cNvPr>
        <xdr:cNvSpPr/>
      </xdr:nvSpPr>
      <xdr:spPr>
        <a:xfrm>
          <a:off x="13652500" y="92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115416</xdr:rowOff>
    </xdr:from>
    <xdr:ext cx="534377"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3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98539</xdr:rowOff>
    </xdr:from>
    <xdr:to>
      <xdr:col>67</xdr:col>
      <xdr:colOff>101600</xdr:colOff>
      <xdr:row>54</xdr:row>
      <xdr:rowOff>28689</xdr:rowOff>
    </xdr:to>
    <xdr:sp textlink="">
      <xdr:nvSpPr>
        <xdr:cNvPr id="607" name="楕円 606">
          <a:extLst>
            <a:ext uri="{FF2B5EF4-FFF2-40B4-BE49-F238E27FC236}">
              <a16:creationId xmlns:a16="http://schemas.microsoft.com/office/drawing/2014/main" id="{00000000-0008-0000-0700-00005F020000}"/>
            </a:ext>
          </a:extLst>
        </xdr:cNvPr>
        <xdr:cNvSpPr/>
      </xdr:nvSpPr>
      <xdr:spPr>
        <a:xfrm>
          <a:off x="12763500" y="91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45216</xdr:rowOff>
    </xdr:from>
    <xdr:ext cx="534377" cy="259045"/>
    <xdr:sp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9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74968</xdr:rowOff>
    </xdr:from>
    <xdr:to>
      <xdr:col>85</xdr:col>
      <xdr:colOff>127000</xdr:colOff>
      <xdr:row>96</xdr:row>
      <xdr:rowOff>89218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34168"/>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89218</xdr:rowOff>
    </xdr:from>
    <xdr:to>
      <xdr:col>81</xdr:col>
      <xdr:colOff>50800</xdr:colOff>
      <xdr:row>96</xdr:row>
      <xdr:rowOff>89827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484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89827</xdr:rowOff>
    </xdr:from>
    <xdr:to>
      <xdr:col>76</xdr:col>
      <xdr:colOff>114300</xdr:colOff>
      <xdr:row>96</xdr:row>
      <xdr:rowOff>91523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4902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84722</xdr:rowOff>
    </xdr:from>
    <xdr:to>
      <xdr:col>71</xdr:col>
      <xdr:colOff>177800</xdr:colOff>
      <xdr:row>96</xdr:row>
      <xdr:rowOff>91523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5439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24168</xdr:rowOff>
    </xdr:from>
    <xdr:to>
      <xdr:col>85</xdr:col>
      <xdr:colOff>177800</xdr:colOff>
      <xdr:row>96</xdr:row>
      <xdr:rowOff>125768</xdr:rowOff>
    </xdr:to>
    <xdr:sp textlink="">
      <xdr:nvSpPr>
        <xdr:cNvPr id="715" name="楕円 714">
          <a:extLst>
            <a:ext uri="{FF2B5EF4-FFF2-40B4-BE49-F238E27FC236}">
              <a16:creationId xmlns:a16="http://schemas.microsoft.com/office/drawing/2014/main" id="{00000000-0008-0000-0700-0000CB020000}"/>
            </a:ext>
          </a:extLst>
        </xdr:cNvPr>
        <xdr:cNvSpPr/>
      </xdr:nvSpPr>
      <xdr:spPr>
        <a:xfrm>
          <a:off x="16268700" y="1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2595</xdr:rowOff>
    </xdr:from>
    <xdr:ext cx="534377" cy="259045"/>
    <xdr:sp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38418</xdr:rowOff>
    </xdr:from>
    <xdr:to>
      <xdr:col>81</xdr:col>
      <xdr:colOff>101600</xdr:colOff>
      <xdr:row>96</xdr:row>
      <xdr:rowOff>140018</xdr:rowOff>
    </xdr:to>
    <xdr:sp textlink="">
      <xdr:nvSpPr>
        <xdr:cNvPr id="717" name="楕円 716">
          <a:extLst>
            <a:ext uri="{FF2B5EF4-FFF2-40B4-BE49-F238E27FC236}">
              <a16:creationId xmlns:a16="http://schemas.microsoft.com/office/drawing/2014/main" id="{00000000-0008-0000-0700-0000CD020000}"/>
            </a:ext>
          </a:extLst>
        </xdr:cNvPr>
        <xdr:cNvSpPr/>
      </xdr:nvSpPr>
      <xdr:spPr>
        <a:xfrm>
          <a:off x="15430500" y="164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131145</xdr:rowOff>
    </xdr:from>
    <xdr:ext cx="534377"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5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39027</xdr:rowOff>
    </xdr:from>
    <xdr:to>
      <xdr:col>76</xdr:col>
      <xdr:colOff>165100</xdr:colOff>
      <xdr:row>96</xdr:row>
      <xdr:rowOff>140627</xdr:rowOff>
    </xdr:to>
    <xdr:sp textlink="">
      <xdr:nvSpPr>
        <xdr:cNvPr id="719" name="楕円 718">
          <a:extLst>
            <a:ext uri="{FF2B5EF4-FFF2-40B4-BE49-F238E27FC236}">
              <a16:creationId xmlns:a16="http://schemas.microsoft.com/office/drawing/2014/main" id="{00000000-0008-0000-0700-0000CF020000}"/>
            </a:ext>
          </a:extLst>
        </xdr:cNvPr>
        <xdr:cNvSpPr/>
      </xdr:nvSpPr>
      <xdr:spPr>
        <a:xfrm>
          <a:off x="14541500" y="164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131754</xdr:rowOff>
    </xdr:from>
    <xdr:ext cx="534377"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40723</xdr:rowOff>
    </xdr:from>
    <xdr:to>
      <xdr:col>72</xdr:col>
      <xdr:colOff>38100</xdr:colOff>
      <xdr:row>96</xdr:row>
      <xdr:rowOff>142323</xdr:rowOff>
    </xdr:to>
    <xdr:sp textlink="">
      <xdr:nvSpPr>
        <xdr:cNvPr id="721" name="楕円 720">
          <a:extLst>
            <a:ext uri="{FF2B5EF4-FFF2-40B4-BE49-F238E27FC236}">
              <a16:creationId xmlns:a16="http://schemas.microsoft.com/office/drawing/2014/main" id="{00000000-0008-0000-0700-0000D1020000}"/>
            </a:ext>
          </a:extLst>
        </xdr:cNvPr>
        <xdr:cNvSpPr/>
      </xdr:nvSpPr>
      <xdr:spPr>
        <a:xfrm>
          <a:off x="13652500" y="164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133450</xdr:rowOff>
    </xdr:from>
    <xdr:ext cx="534377"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5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33922</xdr:rowOff>
    </xdr:from>
    <xdr:to>
      <xdr:col>67</xdr:col>
      <xdr:colOff>101600</xdr:colOff>
      <xdr:row>96</xdr:row>
      <xdr:rowOff>135522</xdr:rowOff>
    </xdr:to>
    <xdr:sp textlink="">
      <xdr:nvSpPr>
        <xdr:cNvPr id="723" name="楕円 722">
          <a:extLst>
            <a:ext uri="{FF2B5EF4-FFF2-40B4-BE49-F238E27FC236}">
              <a16:creationId xmlns:a16="http://schemas.microsoft.com/office/drawing/2014/main" id="{00000000-0008-0000-0700-0000D3020000}"/>
            </a:ext>
          </a:extLst>
        </xdr:cNvPr>
        <xdr:cNvSpPr/>
      </xdr:nvSpPr>
      <xdr:spPr>
        <a:xfrm>
          <a:off x="12763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126649</xdr:rowOff>
    </xdr:from>
    <xdr:ext cx="534377"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5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51769</xdr:rowOff>
    </xdr:from>
    <xdr:ext cx="378565"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37863</xdr:rowOff>
    </xdr:from>
    <xdr:ext cx="378565"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主な構成項目である民生費については、市民一人当たり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331,549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円となっており、類似団体の中でも最高額となっている。民生費の予算額が大きい主な事業としては、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教育・保育給付費が挙げられるが、社会保障費や子育て支援施策に係る経費は今後も増加していくものと見込まれる。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労働費について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類似団体内順位で高い順位となっており、予算額が大きい情報通信産業等施設管理運営費が減となっているが、ほぼ同額で就労支援事業が増となっているため、住民一人当たりのコストも横ばい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教育費については、主に第２調理場改築事業の減に伴い、衛生費については、新型コロナ感染緊急対策に係るの事業縮小・終了に伴い、前年度と比較して市民一人当たりのコストが減額となっている。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mn-lt"/>
              <a:ea typeface="+mn-ea"/>
              <a:cs typeface="+mn-cs"/>
            </a:rPr>
            <a:t>　</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実質収支比率については、分子の構成要素である実質収支額の増加、分母の構成要素である標準財政規模の減少により、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している。今後も、適正な予算執行管理のもと、健全な財政運営に努める。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連結実質赤字比率については、主に水道事業会計の剰余額により黒字となっており、令和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年度においても全会計が黒字の状況となっている。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水道事業会計、下水道事業会計を除く特別会計では、一般会計からの繰出金により収支が黒字となっている状況である。介護保険事業・後期高齢者医療事業特別会計においては、高齢化などに伴う医療費の増加が今後も続く見込みであり、保険料の適正化や市民の健康づくりによる医療費の低減、保険料の徴収率向上等により、財源確保と歳出の抑制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教育･福祉施設等整備事業債の増に伴う元利償還金が増となり、また減算要素である算入公債費等の額の減となったことから実質公債費比率（分子）は増加している。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老朽化に伴う公共施設の更新整備に伴う地方債の発行により、今後も元利償還金の増加が見込まれる。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一時的な公債費の増加が懸念されるが、中長期的な視点で健全な財政運営が図られるよう、今後も適切な地方債発行に努めていく。</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満期一括償還債の利用は行っていない。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将来負担額については、退職手当負担見込額が増加傾向にあるが、地方債残高及び組合等負担等見込額の減少幅が大きいことから総額は減少している。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臨時財政対策債償還費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基準財政需要額算入見込額が減少しており、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総額としても減少している。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将来負担額及び充当可能財源等ともに減少しているため、将来負担比率の分子は横ばいとなっている。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近年は、老朽化に伴う公共施設の更新整備が集中しているため、計画的な地方債の発行や基金の積み立て・取り崩しを行い、健全な財政運営の維持に努める。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沖縄県沖縄市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扶助費及び人件費の増による繰入金が増となるも、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市税や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による収支の改善により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総合的に増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となった。庁舎の建設及び維持管理基金については、老朽化等に伴う庁舎内の維持管理による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繰入金の増により基金残高が減となっている。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年間を通し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億と大きな増減はないが、前年度比では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4,641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●庁舎の建設及び維持管理基金：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1,932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1,896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費や公共施設の維持管理費等、今後増加が見込まれる経常経費の状況を鑑み、市民に対して安定的・持続的な市民サービスを提供するために、適切な基金の積立て・取崩しを行っていく。また、その他の特定目的基金についても、個々の目的に応じた行政サービス等が実施できるように、適切な基金の積立て・取崩しを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・沖縄市公共施設等整備基金：公共施設及び本市が加入する一部事務組合の施設の整備を推進</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・沖縄市庁舎の建設及び維持管理基金：本市庁舎の建設及び維持管理資金に充てるもの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・沖縄市職員退職手当積立基金：沖縄市職員（市長、副市長、教育長及び沖縄市職員定数条例（昭和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年沖縄市条例第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号）第２条第１号から第７号までの規定による職員をいう。）の退職により、退職手当の財源に不足を生じたときの財源を積立てる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・沖縄市再編交付金事業基金：駐留軍等の再編の円滑な実施に関する特別措置法</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条に規定する再編交付金を財源として駐留軍等の再編の円滑な実施に関する特別措置法施行令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項に規定する事業を行う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・沖縄市庁舎の建設及び維持管理基金：老朽化等に伴う庁舎内の維持管理による繰入金の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●庁舎の建設及び維持管理基金繰入金：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・沖縄市職員退職手当積立基金：年度ごとの退職者見込みに基づく必要額の減</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●職員退職手当積立基金繰入金：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沖縄市再編交付金事業基金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交付額（積立額）と事業費（繰入額）の差額分による増</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それぞれの基金の目的に沿った財政需要に応じて、収支の状況を見ながら、必要に応じて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基金の積立て・取崩を行っていく。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市税や地方交付税の歳入の増と、沖縄アリーナ推進事業や価格高騰緊急支援給付金給付事業費等の歳出不用額により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前年度決算剰余金の増による積立金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●財政調整基金繰入金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789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予算規模に合わせて残高のバランスを図っていく。適切な規模については、社会保障費や公共施設の維持管理費等、今後増加が見込まれる経常経費の状況を鑑みつつ、他自治体の状況も踏まえて検討していく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前年度と同額（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百万円）のため増減なし。</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健全な財政運営ができるよう、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市債残高や公債費の状況に応じた適切な基金規模について今後も検討し、収支の状況を鑑みながら可能な限り残高の確保に努める。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82463546</v>
      </c>
      <c r="BO4" s="436"/>
      <c r="BP4" s="436"/>
      <c r="BQ4" s="436"/>
      <c r="BR4" s="436"/>
      <c r="BS4" s="436"/>
      <c r="BT4" s="436"/>
      <c r="BU4" s="437"/>
      <c r="BV4" s="435">
        <v>81293466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6.1</v>
      </c>
      <c r="CU4" s="576"/>
      <c r="CV4" s="576"/>
      <c r="CW4" s="576"/>
      <c r="CX4" s="576"/>
      <c r="CY4" s="576"/>
      <c r="CZ4" s="576"/>
      <c r="DA4" s="577"/>
      <c r="DB4" s="575">
        <v>5.0999999999999996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79306573</v>
      </c>
      <c r="BO5" s="407"/>
      <c r="BP5" s="407"/>
      <c r="BQ5" s="407"/>
      <c r="BR5" s="407"/>
      <c r="BS5" s="407"/>
      <c r="BT5" s="407"/>
      <c r="BU5" s="408"/>
      <c r="BV5" s="406">
        <v>78574481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92.1</v>
      </c>
      <c r="CU5" s="404"/>
      <c r="CV5" s="404"/>
      <c r="CW5" s="404"/>
      <c r="CX5" s="404"/>
      <c r="CY5" s="404"/>
      <c r="CZ5" s="404"/>
      <c r="DA5" s="405"/>
      <c r="DB5" s="403">
        <v>91.1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3156973</v>
      </c>
      <c r="BO6" s="407"/>
      <c r="BP6" s="407"/>
      <c r="BQ6" s="407"/>
      <c r="BR6" s="407"/>
      <c r="BS6" s="407"/>
      <c r="BT6" s="407"/>
      <c r="BU6" s="408"/>
      <c r="BV6" s="406">
        <v>2718985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92.5</v>
      </c>
      <c r="CU6" s="550"/>
      <c r="CV6" s="550"/>
      <c r="CW6" s="550"/>
      <c r="CX6" s="550"/>
      <c r="CY6" s="550"/>
      <c r="CZ6" s="550"/>
      <c r="DA6" s="551"/>
      <c r="DB6" s="549">
        <v>92.5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1143409</v>
      </c>
      <c r="BO7" s="407"/>
      <c r="BP7" s="407"/>
      <c r="BQ7" s="407"/>
      <c r="BR7" s="407"/>
      <c r="BS7" s="407"/>
      <c r="BT7" s="407"/>
      <c r="BU7" s="408"/>
      <c r="BV7" s="406">
        <v>1089855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33037283</v>
      </c>
      <c r="CU7" s="407"/>
      <c r="CV7" s="407"/>
      <c r="CW7" s="407"/>
      <c r="CX7" s="407"/>
      <c r="CY7" s="407"/>
      <c r="CZ7" s="407"/>
      <c r="DA7" s="408"/>
      <c r="DB7" s="406">
        <v>32187220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2013564</v>
      </c>
      <c r="BO8" s="407"/>
      <c r="BP8" s="407"/>
      <c r="BQ8" s="407"/>
      <c r="BR8" s="407"/>
      <c r="BS8" s="407"/>
      <c r="BT8" s="407"/>
      <c r="BU8" s="408"/>
      <c r="BV8" s="406">
        <v>1629130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0.56999999999999995</v>
      </c>
      <c r="CU8" s="510"/>
      <c r="CV8" s="510"/>
      <c r="CW8" s="510"/>
      <c r="CX8" s="510"/>
      <c r="CY8" s="510"/>
      <c r="CZ8" s="510"/>
      <c r="DA8" s="511"/>
      <c r="DB8" s="509">
        <v>0.57999999999999996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142752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384434</v>
      </c>
      <c r="BO9" s="407"/>
      <c r="BP9" s="407"/>
      <c r="BQ9" s="407"/>
      <c r="BR9" s="407"/>
      <c r="BS9" s="407"/>
      <c r="BT9" s="407"/>
      <c r="BU9" s="408"/>
      <c r="BV9" s="406">
        <v>578083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7.8</v>
      </c>
      <c r="CU9" s="404"/>
      <c r="CV9" s="404"/>
      <c r="CW9" s="404"/>
      <c r="CX9" s="404"/>
      <c r="CY9" s="404"/>
      <c r="CZ9" s="404"/>
      <c r="DA9" s="405"/>
      <c r="DB9" s="403">
        <v>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139279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815000</v>
      </c>
      <c r="BO10" s="407"/>
      <c r="BP10" s="407"/>
      <c r="BQ10" s="407"/>
      <c r="BR10" s="407"/>
      <c r="BS10" s="407"/>
      <c r="BT10" s="407"/>
      <c r="BU10" s="408"/>
      <c r="BV10" s="406">
        <v>526001</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3000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142283</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789374</v>
      </c>
      <c r="BO12" s="407"/>
      <c r="BP12" s="407"/>
      <c r="BQ12" s="407"/>
      <c r="BR12" s="407"/>
      <c r="BS12" s="407"/>
      <c r="BT12" s="407"/>
      <c r="BU12" s="408"/>
      <c r="BV12" s="406">
        <v>475577</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129</v>
      </c>
      <c r="N13" s="491"/>
      <c r="O13" s="491"/>
      <c r="P13" s="491"/>
      <c r="Q13" s="492"/>
      <c r="R13" s="493">
        <v>140222</v>
      </c>
      <c r="S13" s="494"/>
      <c r="T13" s="494"/>
      <c r="U13" s="494"/>
      <c r="V13" s="495"/>
      <c r="W13" s="496" t="s">
        <v>130</v>
      </c>
      <c r="X13" s="392"/>
      <c r="Y13" s="392"/>
      <c r="Z13" s="392"/>
      <c r="AA13" s="392"/>
      <c r="AB13" s="393"/>
      <c r="AC13" s="359">
        <v>542</v>
      </c>
      <c r="AD13" s="360"/>
      <c r="AE13" s="360"/>
      <c r="AF13" s="360"/>
      <c r="AG13" s="361"/>
      <c r="AH13" s="359">
        <v>579</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413060</v>
      </c>
      <c r="BO13" s="407"/>
      <c r="BP13" s="407"/>
      <c r="BQ13" s="407"/>
      <c r="BR13" s="407"/>
      <c r="BS13" s="407"/>
      <c r="BT13" s="407"/>
      <c r="BU13" s="408"/>
      <c r="BV13" s="406">
        <v>628507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5.6</v>
      </c>
      <c r="CU13" s="404"/>
      <c r="CV13" s="404"/>
      <c r="CW13" s="404"/>
      <c r="CX13" s="404"/>
      <c r="CY13" s="404"/>
      <c r="CZ13" s="404"/>
      <c r="DA13" s="405"/>
      <c r="DB13" s="403">
        <v>5.6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142679</v>
      </c>
      <c r="S14" s="494"/>
      <c r="T14" s="494"/>
      <c r="U14" s="494"/>
      <c r="V14" s="495"/>
      <c r="W14" s="497"/>
      <c r="X14" s="395"/>
      <c r="Y14" s="395"/>
      <c r="Z14" s="395"/>
      <c r="AA14" s="395"/>
      <c r="AB14" s="396"/>
      <c r="AC14" s="486">
        <v>1.2</v>
      </c>
      <c r="AD14" s="487"/>
      <c r="AE14" s="487"/>
      <c r="AF14" s="487"/>
      <c r="AG14" s="488"/>
      <c r="AH14" s="486">
        <v>1.3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30.8</v>
      </c>
      <c r="CU14" s="504"/>
      <c r="CV14" s="504"/>
      <c r="CW14" s="504"/>
      <c r="CX14" s="504"/>
      <c r="CY14" s="504"/>
      <c r="CZ14" s="504"/>
      <c r="DA14" s="505"/>
      <c r="DB14" s="503">
        <v>31.8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129</v>
      </c>
      <c r="N15" s="491"/>
      <c r="O15" s="491"/>
      <c r="P15" s="491"/>
      <c r="Q15" s="492"/>
      <c r="R15" s="493">
        <v>140835</v>
      </c>
      <c r="S15" s="494"/>
      <c r="T15" s="494"/>
      <c r="U15" s="494"/>
      <c r="V15" s="495"/>
      <c r="W15" s="496" t="s">
        <v>137</v>
      </c>
      <c r="X15" s="392"/>
      <c r="Y15" s="392"/>
      <c r="Z15" s="392"/>
      <c r="AA15" s="392"/>
      <c r="AB15" s="393"/>
      <c r="AC15" s="359">
        <v>7443</v>
      </c>
      <c r="AD15" s="360"/>
      <c r="AE15" s="360"/>
      <c r="AF15" s="360"/>
      <c r="AG15" s="361"/>
      <c r="AH15" s="359">
        <v>7294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16556386</v>
      </c>
      <c r="BO15" s="436"/>
      <c r="BP15" s="436"/>
      <c r="BQ15" s="436"/>
      <c r="BR15" s="436"/>
      <c r="BS15" s="436"/>
      <c r="BT15" s="436"/>
      <c r="BU15" s="437"/>
      <c r="BV15" s="435">
        <v>15688563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16.2</v>
      </c>
      <c r="AD16" s="487"/>
      <c r="AE16" s="487"/>
      <c r="AF16" s="487"/>
      <c r="AG16" s="488"/>
      <c r="AH16" s="486">
        <v>16.600000000000001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28323309</v>
      </c>
      <c r="BO16" s="407"/>
      <c r="BP16" s="407"/>
      <c r="BQ16" s="407"/>
      <c r="BR16" s="407"/>
      <c r="BS16" s="407"/>
      <c r="BT16" s="407"/>
      <c r="BU16" s="408"/>
      <c r="BV16" s="406">
        <v>27399227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38058</v>
      </c>
      <c r="AD17" s="360"/>
      <c r="AE17" s="360"/>
      <c r="AF17" s="360"/>
      <c r="AG17" s="361"/>
      <c r="AH17" s="359">
        <v>36016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21009089</v>
      </c>
      <c r="BO17" s="407"/>
      <c r="BP17" s="407"/>
      <c r="BQ17" s="407"/>
      <c r="BR17" s="407"/>
      <c r="BS17" s="407"/>
      <c r="BT17" s="407"/>
      <c r="BU17" s="408"/>
      <c r="BV17" s="406">
        <v>19923665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49.72</v>
      </c>
      <c r="M18" s="459"/>
      <c r="N18" s="459"/>
      <c r="O18" s="459"/>
      <c r="P18" s="459"/>
      <c r="Q18" s="459"/>
      <c r="R18" s="460"/>
      <c r="S18" s="460"/>
      <c r="T18" s="460"/>
      <c r="U18" s="460"/>
      <c r="V18" s="461"/>
      <c r="W18" s="477"/>
      <c r="X18" s="478"/>
      <c r="Y18" s="478"/>
      <c r="Z18" s="478"/>
      <c r="AA18" s="478"/>
      <c r="AB18" s="502"/>
      <c r="AC18" s="376">
        <v>82.7</v>
      </c>
      <c r="AD18" s="377"/>
      <c r="AE18" s="377"/>
      <c r="AF18" s="377"/>
      <c r="AG18" s="462"/>
      <c r="AH18" s="376">
        <v>82.1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32764455</v>
      </c>
      <c r="BO18" s="407"/>
      <c r="BP18" s="407"/>
      <c r="BQ18" s="407"/>
      <c r="BR18" s="407"/>
      <c r="BS18" s="407"/>
      <c r="BT18" s="407"/>
      <c r="BU18" s="408"/>
      <c r="BV18" s="406">
        <v>32411178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2871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45157913</v>
      </c>
      <c r="BO19" s="407"/>
      <c r="BP19" s="407"/>
      <c r="BQ19" s="407"/>
      <c r="BR19" s="407"/>
      <c r="BS19" s="407"/>
      <c r="BT19" s="407"/>
      <c r="BU19" s="408"/>
      <c r="BV19" s="406">
        <v>42209727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60570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42501146</v>
      </c>
      <c r="BO22" s="436"/>
      <c r="BP22" s="436"/>
      <c r="BQ22" s="436"/>
      <c r="BR22" s="436"/>
      <c r="BS22" s="436"/>
      <c r="BT22" s="436"/>
      <c r="BU22" s="437"/>
      <c r="BV22" s="435">
        <v>43843787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34688727</v>
      </c>
      <c r="BO23" s="407"/>
      <c r="BP23" s="407"/>
      <c r="BQ23" s="407"/>
      <c r="BR23" s="407"/>
      <c r="BS23" s="407"/>
      <c r="BT23" s="407"/>
      <c r="BU23" s="408"/>
      <c r="BV23" s="406">
        <v>35727052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9030</v>
      </c>
      <c r="R24" s="360"/>
      <c r="S24" s="360"/>
      <c r="T24" s="360"/>
      <c r="U24" s="360"/>
      <c r="V24" s="361"/>
      <c r="W24" s="449"/>
      <c r="X24" s="386"/>
      <c r="Y24" s="387"/>
      <c r="Z24" s="362" t="s">
        <v>162</v>
      </c>
      <c r="AA24" s="363"/>
      <c r="AB24" s="363"/>
      <c r="AC24" s="363"/>
      <c r="AD24" s="363"/>
      <c r="AE24" s="363"/>
      <c r="AF24" s="363"/>
      <c r="AG24" s="364"/>
      <c r="AH24" s="359">
        <v>870</v>
      </c>
      <c r="AI24" s="360"/>
      <c r="AJ24" s="360"/>
      <c r="AK24" s="360"/>
      <c r="AL24" s="361"/>
      <c r="AM24" s="359">
        <v>2643060</v>
      </c>
      <c r="AN24" s="360"/>
      <c r="AO24" s="360"/>
      <c r="AP24" s="360"/>
      <c r="AQ24" s="360"/>
      <c r="AR24" s="361"/>
      <c r="AS24" s="359">
        <v>3038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25630403</v>
      </c>
      <c r="BO24" s="407"/>
      <c r="BP24" s="407"/>
      <c r="BQ24" s="407"/>
      <c r="BR24" s="407"/>
      <c r="BS24" s="407"/>
      <c r="BT24" s="407"/>
      <c r="BU24" s="408"/>
      <c r="BV24" s="406">
        <v>25501935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7460</v>
      </c>
      <c r="R25" s="360"/>
      <c r="S25" s="360"/>
      <c r="T25" s="360"/>
      <c r="U25" s="360"/>
      <c r="V25" s="361"/>
      <c r="W25" s="449"/>
      <c r="X25" s="386"/>
      <c r="Y25" s="387"/>
      <c r="Z25" s="362" t="s">
        <v>165</v>
      </c>
      <c r="AA25" s="363"/>
      <c r="AB25" s="363"/>
      <c r="AC25" s="363"/>
      <c r="AD25" s="363"/>
      <c r="AE25" s="363"/>
      <c r="AF25" s="363"/>
      <c r="AG25" s="364"/>
      <c r="AH25" s="359">
        <v>112</v>
      </c>
      <c r="AI25" s="360"/>
      <c r="AJ25" s="360"/>
      <c r="AK25" s="360"/>
      <c r="AL25" s="361"/>
      <c r="AM25" s="359">
        <v>335328</v>
      </c>
      <c r="AN25" s="360"/>
      <c r="AO25" s="360"/>
      <c r="AP25" s="360"/>
      <c r="AQ25" s="360"/>
      <c r="AR25" s="361"/>
      <c r="AS25" s="359">
        <v>2994</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14256062</v>
      </c>
      <c r="BO25" s="436"/>
      <c r="BP25" s="436"/>
      <c r="BQ25" s="436"/>
      <c r="BR25" s="436"/>
      <c r="BS25" s="436"/>
      <c r="BT25" s="436"/>
      <c r="BU25" s="437"/>
      <c r="BV25" s="435">
        <v>9617636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6740</v>
      </c>
      <c r="R26" s="360"/>
      <c r="S26" s="360"/>
      <c r="T26" s="360"/>
      <c r="U26" s="360"/>
      <c r="V26" s="361"/>
      <c r="W26" s="449"/>
      <c r="X26" s="386"/>
      <c r="Y26" s="387"/>
      <c r="Z26" s="362" t="s">
        <v>168</v>
      </c>
      <c r="AA26" s="417"/>
      <c r="AB26" s="417"/>
      <c r="AC26" s="417"/>
      <c r="AD26" s="417"/>
      <c r="AE26" s="417"/>
      <c r="AF26" s="417"/>
      <c r="AG26" s="418"/>
      <c r="AH26" s="359">
        <v>29</v>
      </c>
      <c r="AI26" s="360"/>
      <c r="AJ26" s="360"/>
      <c r="AK26" s="360"/>
      <c r="AL26" s="361"/>
      <c r="AM26" s="359">
        <v>92162</v>
      </c>
      <c r="AN26" s="360"/>
      <c r="AO26" s="360"/>
      <c r="AP26" s="360"/>
      <c r="AQ26" s="360"/>
      <c r="AR26" s="361"/>
      <c r="AS26" s="359">
        <v>3178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5200</v>
      </c>
      <c r="R27" s="360"/>
      <c r="S27" s="360"/>
      <c r="T27" s="360"/>
      <c r="U27" s="360"/>
      <c r="V27" s="361"/>
      <c r="W27" s="449"/>
      <c r="X27" s="386"/>
      <c r="Y27" s="387"/>
      <c r="Z27" s="362" t="s">
        <v>171</v>
      </c>
      <c r="AA27" s="363"/>
      <c r="AB27" s="363"/>
      <c r="AC27" s="363"/>
      <c r="AD27" s="363"/>
      <c r="AE27" s="363"/>
      <c r="AF27" s="363"/>
      <c r="AG27" s="364"/>
      <c r="AH27" s="359">
        <v>66</v>
      </c>
      <c r="AI27" s="360"/>
      <c r="AJ27" s="360"/>
      <c r="AK27" s="360"/>
      <c r="AL27" s="361"/>
      <c r="AM27" s="359">
        <v>218034</v>
      </c>
      <c r="AN27" s="360"/>
      <c r="AO27" s="360"/>
      <c r="AP27" s="360"/>
      <c r="AQ27" s="360"/>
      <c r="AR27" s="361"/>
      <c r="AS27" s="359">
        <v>3304</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500000</v>
      </c>
      <c r="BO27" s="441"/>
      <c r="BP27" s="441"/>
      <c r="BQ27" s="441"/>
      <c r="BR27" s="441"/>
      <c r="BS27" s="441"/>
      <c r="BT27" s="441"/>
      <c r="BU27" s="442"/>
      <c r="BV27" s="440">
        <v>500000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4610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4640770</v>
      </c>
      <c r="BO28" s="436"/>
      <c r="BP28" s="436"/>
      <c r="BQ28" s="436"/>
      <c r="BR28" s="436"/>
      <c r="BS28" s="436"/>
      <c r="BT28" s="436"/>
      <c r="BU28" s="437"/>
      <c r="BV28" s="435">
        <v>4615144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28</v>
      </c>
      <c r="M29" s="360"/>
      <c r="N29" s="360"/>
      <c r="O29" s="360"/>
      <c r="P29" s="361"/>
      <c r="Q29" s="359">
        <v>4330</v>
      </c>
      <c r="R29" s="360"/>
      <c r="S29" s="360"/>
      <c r="T29" s="360"/>
      <c r="U29" s="360"/>
      <c r="V29" s="361"/>
      <c r="W29" s="450"/>
      <c r="X29" s="451"/>
      <c r="Y29" s="452"/>
      <c r="Z29" s="362" t="s">
        <v>177</v>
      </c>
      <c r="AA29" s="363"/>
      <c r="AB29" s="363"/>
      <c r="AC29" s="363"/>
      <c r="AD29" s="363"/>
      <c r="AE29" s="363"/>
      <c r="AF29" s="363"/>
      <c r="AG29" s="364"/>
      <c r="AH29" s="359">
        <v>936</v>
      </c>
      <c r="AI29" s="360"/>
      <c r="AJ29" s="360"/>
      <c r="AK29" s="360"/>
      <c r="AL29" s="361"/>
      <c r="AM29" s="359">
        <v>2861094</v>
      </c>
      <c r="AN29" s="360"/>
      <c r="AO29" s="360"/>
      <c r="AP29" s="360"/>
      <c r="AQ29" s="360"/>
      <c r="AR29" s="361"/>
      <c r="AS29" s="359">
        <v>3057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500000</v>
      </c>
      <c r="BO29" s="407"/>
      <c r="BP29" s="407"/>
      <c r="BQ29" s="407"/>
      <c r="BR29" s="407"/>
      <c r="BS29" s="407"/>
      <c r="BT29" s="407"/>
      <c r="BU29" s="408"/>
      <c r="BV29" s="406">
        <v>500000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6372390</v>
      </c>
      <c r="BO30" s="441"/>
      <c r="BP30" s="441"/>
      <c r="BQ30" s="441"/>
      <c r="BR30" s="441"/>
      <c r="BS30" s="441"/>
      <c r="BT30" s="441"/>
      <c r="BU30" s="442"/>
      <c r="BV30" s="440">
        <v>6448361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倉浜衛生施設組合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沖縄こどもの国</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土地区画整理事業特別会計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沖縄県市町村自治会館管理組合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沖縄市土地開発公社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沖縄県市町村総合事務組合（一般会計）</v>
      </c>
      <c r="BZ36" s="355"/>
      <c r="CA36" s="355"/>
      <c r="CB36" s="355"/>
      <c r="CC36" s="355"/>
      <c r="CD36" s="355"/>
      <c r="CE36" s="355"/>
      <c r="CF36" s="355"/>
      <c r="CG36" s="355"/>
      <c r="CH36" s="355"/>
      <c r="CI36" s="355"/>
      <c r="CJ36" s="355"/>
      <c r="CK36" s="355"/>
      <c r="CL36" s="355"/>
      <c r="CM36" s="355"/>
      <c r="CN36" s="175"/>
      <c r="CO36" s="354">
        <f t="shared" si="3"/>
        <v>18</v>
      </c>
      <c r="CP36" s="354"/>
      <c r="CQ36" s="355" t="str">
        <f>IF('各会計、関係団体の財政状況及び健全化判断比率'!BS9="","",'各会計、関係団体の財政状況及び健全化判断比率'!BS9)</f>
        <v>沖縄中部勤労者福祉サービスセンター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沖縄県市町村総合事務組合（特別会計）</v>
      </c>
      <c r="BZ37" s="355"/>
      <c r="CA37" s="355"/>
      <c r="CB37" s="355"/>
      <c r="CC37" s="355"/>
      <c r="CD37" s="355"/>
      <c r="CE37" s="355"/>
      <c r="CF37" s="355"/>
      <c r="CG37" s="355"/>
      <c r="CH37" s="355"/>
      <c r="CI37" s="355"/>
      <c r="CJ37" s="355"/>
      <c r="CK37" s="355"/>
      <c r="CL37" s="355"/>
      <c r="CM37" s="355"/>
      <c r="CN37" s="175"/>
      <c r="CO37" s="354">
        <f t="shared" si="3"/>
        <v>19</v>
      </c>
      <c r="CP37" s="354"/>
      <c r="CQ37" s="355" t="str">
        <f>IF('各会計、関係団体の財政状況及び健全化判断比率'!BS10="","",'各会計、関係団体の財政状況及び健全化判断比率'!BS10)</f>
        <v>沖善社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中部広域市町村圏事務組合（一般会計）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中部広域市町村圏事務組合（特別会計）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沖縄県後期高齢者医療広域連合（一般会計）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沖縄県後期高齢者医療広域連合（特別会計）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Mf8O97aBFaIwH2WW0D6IxKotWLvBzyedBmbuvXLF+ItfTLyjlkBt7oMr5mXaX5nNk/UcYVhbq/SxFwcscU2SSQ==" saltValue="4wiu0lGMl0l1Ry8lOHBi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16983169</v>
      </c>
      <c r="S5" s="664"/>
      <c r="T5" s="664"/>
      <c r="U5" s="664"/>
      <c r="V5" s="664"/>
      <c r="W5" s="664"/>
      <c r="X5" s="664"/>
      <c r="Y5" s="689"/>
      <c r="Z5" s="702">
        <v>20.6</v>
      </c>
      <c r="AA5" s="702"/>
      <c r="AB5" s="702"/>
      <c r="AC5" s="702"/>
      <c r="AD5" s="703">
        <v>16983169</v>
      </c>
      <c r="AE5" s="703"/>
      <c r="AF5" s="703"/>
      <c r="AG5" s="703"/>
      <c r="AH5" s="703"/>
      <c r="AI5" s="703"/>
      <c r="AJ5" s="703"/>
      <c r="AK5" s="703"/>
      <c r="AL5" s="690">
        <v>47.9</v>
      </c>
      <c r="AM5" s="672"/>
      <c r="AN5" s="672"/>
      <c r="AO5" s="691"/>
      <c r="AP5" s="666" t="s">
        <v>216</v>
      </c>
      <c r="AQ5" s="667"/>
      <c r="AR5" s="667"/>
      <c r="AS5" s="667"/>
      <c r="AT5" s="667"/>
      <c r="AU5" s="667"/>
      <c r="AV5" s="667"/>
      <c r="AW5" s="667"/>
      <c r="AX5" s="667"/>
      <c r="AY5" s="667"/>
      <c r="AZ5" s="667"/>
      <c r="BA5" s="667"/>
      <c r="BB5" s="667"/>
      <c r="BC5" s="667"/>
      <c r="BD5" s="667"/>
      <c r="BE5" s="667"/>
      <c r="BF5" s="668"/>
      <c r="BG5" s="608">
        <v>16983169</v>
      </c>
      <c r="BH5" s="609"/>
      <c r="BI5" s="609"/>
      <c r="BJ5" s="609"/>
      <c r="BK5" s="609"/>
      <c r="BL5" s="609"/>
      <c r="BM5" s="609"/>
      <c r="BN5" s="610"/>
      <c r="BO5" s="646">
        <v>100</v>
      </c>
      <c r="BP5" s="646"/>
      <c r="BQ5" s="646"/>
      <c r="BR5" s="646"/>
      <c r="BS5" s="647" t="s">
        <v>121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286593</v>
      </c>
      <c r="S6" s="609"/>
      <c r="T6" s="609"/>
      <c r="U6" s="609"/>
      <c r="V6" s="609"/>
      <c r="W6" s="609"/>
      <c r="X6" s="609"/>
      <c r="Y6" s="610"/>
      <c r="Z6" s="646">
        <v>0.3</v>
      </c>
      <c r="AA6" s="646"/>
      <c r="AB6" s="646"/>
      <c r="AC6" s="646"/>
      <c r="AD6" s="647">
        <v>286593</v>
      </c>
      <c r="AE6" s="647"/>
      <c r="AF6" s="647"/>
      <c r="AG6" s="647"/>
      <c r="AH6" s="647"/>
      <c r="AI6" s="647"/>
      <c r="AJ6" s="647"/>
      <c r="AK6" s="647"/>
      <c r="AL6" s="611">
        <v>0.8</v>
      </c>
      <c r="AM6" s="612"/>
      <c r="AN6" s="612"/>
      <c r="AO6" s="648"/>
      <c r="AP6" s="605" t="s">
        <v>221</v>
      </c>
      <c r="AQ6" s="606"/>
      <c r="AR6" s="606"/>
      <c r="AS6" s="606"/>
      <c r="AT6" s="606"/>
      <c r="AU6" s="606"/>
      <c r="AV6" s="606"/>
      <c r="AW6" s="606"/>
      <c r="AX6" s="606"/>
      <c r="AY6" s="606"/>
      <c r="AZ6" s="606"/>
      <c r="BA6" s="606"/>
      <c r="BB6" s="606"/>
      <c r="BC6" s="606"/>
      <c r="BD6" s="606"/>
      <c r="BE6" s="606"/>
      <c r="BF6" s="607"/>
      <c r="BG6" s="608">
        <v>16983169</v>
      </c>
      <c r="BH6" s="609"/>
      <c r="BI6" s="609"/>
      <c r="BJ6" s="609"/>
      <c r="BK6" s="609"/>
      <c r="BL6" s="609"/>
      <c r="BM6" s="609"/>
      <c r="BN6" s="610"/>
      <c r="BO6" s="646">
        <v>100</v>
      </c>
      <c r="BP6" s="646"/>
      <c r="BQ6" s="646"/>
      <c r="BR6" s="646"/>
      <c r="BS6" s="647" t="s">
        <v>121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385839</v>
      </c>
      <c r="CS6" s="609"/>
      <c r="CT6" s="609"/>
      <c r="CU6" s="609"/>
      <c r="CV6" s="609"/>
      <c r="CW6" s="609"/>
      <c r="CX6" s="609"/>
      <c r="CY6" s="610"/>
      <c r="CZ6" s="690">
        <v>0.5</v>
      </c>
      <c r="DA6" s="672"/>
      <c r="DB6" s="672"/>
      <c r="DC6" s="692"/>
      <c r="DD6" s="614" t="s">
        <v>121</v>
      </c>
      <c r="DE6" s="609"/>
      <c r="DF6" s="609"/>
      <c r="DG6" s="609"/>
      <c r="DH6" s="609"/>
      <c r="DI6" s="609"/>
      <c r="DJ6" s="609"/>
      <c r="DK6" s="609"/>
      <c r="DL6" s="609"/>
      <c r="DM6" s="609"/>
      <c r="DN6" s="609"/>
      <c r="DO6" s="609"/>
      <c r="DP6" s="610"/>
      <c r="DQ6" s="614">
        <v>385836</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2840</v>
      </c>
      <c r="S7" s="609"/>
      <c r="T7" s="609"/>
      <c r="U7" s="609"/>
      <c r="V7" s="609"/>
      <c r="W7" s="609"/>
      <c r="X7" s="609"/>
      <c r="Y7" s="610"/>
      <c r="Z7" s="646">
        <v>0</v>
      </c>
      <c r="AA7" s="646"/>
      <c r="AB7" s="646"/>
      <c r="AC7" s="646"/>
      <c r="AD7" s="647">
        <v>2840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6765907</v>
      </c>
      <c r="BH7" s="609"/>
      <c r="BI7" s="609"/>
      <c r="BJ7" s="609"/>
      <c r="BK7" s="609"/>
      <c r="BL7" s="609"/>
      <c r="BM7" s="609"/>
      <c r="BN7" s="610"/>
      <c r="BO7" s="646">
        <v>39.799999999999997</v>
      </c>
      <c r="BP7" s="646"/>
      <c r="BQ7" s="646"/>
      <c r="BR7" s="646"/>
      <c r="BS7" s="647" t="s">
        <v>121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6286862</v>
      </c>
      <c r="CS7" s="609"/>
      <c r="CT7" s="609"/>
      <c r="CU7" s="609"/>
      <c r="CV7" s="609"/>
      <c r="CW7" s="609"/>
      <c r="CX7" s="609"/>
      <c r="CY7" s="610"/>
      <c r="CZ7" s="646">
        <v>7.9</v>
      </c>
      <c r="DA7" s="646"/>
      <c r="DB7" s="646"/>
      <c r="DC7" s="646"/>
      <c r="DD7" s="614">
        <v>481135</v>
      </c>
      <c r="DE7" s="609"/>
      <c r="DF7" s="609"/>
      <c r="DG7" s="609"/>
      <c r="DH7" s="609"/>
      <c r="DI7" s="609"/>
      <c r="DJ7" s="609"/>
      <c r="DK7" s="609"/>
      <c r="DL7" s="609"/>
      <c r="DM7" s="609"/>
      <c r="DN7" s="609"/>
      <c r="DO7" s="609"/>
      <c r="DP7" s="610"/>
      <c r="DQ7" s="614">
        <v>5134964</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35929</v>
      </c>
      <c r="S8" s="609"/>
      <c r="T8" s="609"/>
      <c r="U8" s="609"/>
      <c r="V8" s="609"/>
      <c r="W8" s="609"/>
      <c r="X8" s="609"/>
      <c r="Y8" s="610"/>
      <c r="Z8" s="646">
        <v>0</v>
      </c>
      <c r="AA8" s="646"/>
      <c r="AB8" s="646"/>
      <c r="AC8" s="646"/>
      <c r="AD8" s="647">
        <v>35929</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221792</v>
      </c>
      <c r="BH8" s="609"/>
      <c r="BI8" s="609"/>
      <c r="BJ8" s="609"/>
      <c r="BK8" s="609"/>
      <c r="BL8" s="609"/>
      <c r="BM8" s="609"/>
      <c r="BN8" s="610"/>
      <c r="BO8" s="646">
        <v>1.3</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47173786</v>
      </c>
      <c r="CS8" s="609"/>
      <c r="CT8" s="609"/>
      <c r="CU8" s="609"/>
      <c r="CV8" s="609"/>
      <c r="CW8" s="609"/>
      <c r="CX8" s="609"/>
      <c r="CY8" s="610"/>
      <c r="CZ8" s="646">
        <v>59.5</v>
      </c>
      <c r="DA8" s="646"/>
      <c r="DB8" s="646"/>
      <c r="DC8" s="646"/>
      <c r="DD8" s="614">
        <v>2863125</v>
      </c>
      <c r="DE8" s="609"/>
      <c r="DF8" s="609"/>
      <c r="DG8" s="609"/>
      <c r="DH8" s="609"/>
      <c r="DI8" s="609"/>
      <c r="DJ8" s="609"/>
      <c r="DK8" s="609"/>
      <c r="DL8" s="609"/>
      <c r="DM8" s="609"/>
      <c r="DN8" s="609"/>
      <c r="DO8" s="609"/>
      <c r="DP8" s="610"/>
      <c r="DQ8" s="614">
        <v>18589155</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40144</v>
      </c>
      <c r="S9" s="609"/>
      <c r="T9" s="609"/>
      <c r="U9" s="609"/>
      <c r="V9" s="609"/>
      <c r="W9" s="609"/>
      <c r="X9" s="609"/>
      <c r="Y9" s="610"/>
      <c r="Z9" s="646">
        <v>0</v>
      </c>
      <c r="AA9" s="646"/>
      <c r="AB9" s="646"/>
      <c r="AC9" s="646"/>
      <c r="AD9" s="647">
        <v>40144</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5885655</v>
      </c>
      <c r="BH9" s="609"/>
      <c r="BI9" s="609"/>
      <c r="BJ9" s="609"/>
      <c r="BK9" s="609"/>
      <c r="BL9" s="609"/>
      <c r="BM9" s="609"/>
      <c r="BN9" s="610"/>
      <c r="BO9" s="646">
        <v>34.700000000000003</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4505269</v>
      </c>
      <c r="CS9" s="609"/>
      <c r="CT9" s="609"/>
      <c r="CU9" s="609"/>
      <c r="CV9" s="609"/>
      <c r="CW9" s="609"/>
      <c r="CX9" s="609"/>
      <c r="CY9" s="610"/>
      <c r="CZ9" s="646">
        <v>5.7</v>
      </c>
      <c r="DA9" s="646"/>
      <c r="DB9" s="646"/>
      <c r="DC9" s="646"/>
      <c r="DD9" s="614" t="s">
        <v>121</v>
      </c>
      <c r="DE9" s="609"/>
      <c r="DF9" s="609"/>
      <c r="DG9" s="609"/>
      <c r="DH9" s="609"/>
      <c r="DI9" s="609"/>
      <c r="DJ9" s="609"/>
      <c r="DK9" s="609"/>
      <c r="DL9" s="609"/>
      <c r="DM9" s="609"/>
      <c r="DN9" s="609"/>
      <c r="DO9" s="609"/>
      <c r="DP9" s="610"/>
      <c r="DQ9" s="614">
        <v>3639135</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283929</v>
      </c>
      <c r="BH10" s="609"/>
      <c r="BI10" s="609"/>
      <c r="BJ10" s="609"/>
      <c r="BK10" s="609"/>
      <c r="BL10" s="609"/>
      <c r="BM10" s="609"/>
      <c r="BN10" s="610"/>
      <c r="BO10" s="646">
        <v>1.7</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350678</v>
      </c>
      <c r="CS10" s="609"/>
      <c r="CT10" s="609"/>
      <c r="CU10" s="609"/>
      <c r="CV10" s="609"/>
      <c r="CW10" s="609"/>
      <c r="CX10" s="609"/>
      <c r="CY10" s="610"/>
      <c r="CZ10" s="646">
        <v>0.4</v>
      </c>
      <c r="DA10" s="646"/>
      <c r="DB10" s="646"/>
      <c r="DC10" s="646"/>
      <c r="DD10" s="614">
        <v>13420</v>
      </c>
      <c r="DE10" s="609"/>
      <c r="DF10" s="609"/>
      <c r="DG10" s="609"/>
      <c r="DH10" s="609"/>
      <c r="DI10" s="609"/>
      <c r="DJ10" s="609"/>
      <c r="DK10" s="609"/>
      <c r="DL10" s="609"/>
      <c r="DM10" s="609"/>
      <c r="DN10" s="609"/>
      <c r="DO10" s="609"/>
      <c r="DP10" s="610"/>
      <c r="DQ10" s="614">
        <v>110444</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3159625</v>
      </c>
      <c r="S11" s="609"/>
      <c r="T11" s="609"/>
      <c r="U11" s="609"/>
      <c r="V11" s="609"/>
      <c r="W11" s="609"/>
      <c r="X11" s="609"/>
      <c r="Y11" s="610"/>
      <c r="Z11" s="611">
        <v>3.8</v>
      </c>
      <c r="AA11" s="612"/>
      <c r="AB11" s="612"/>
      <c r="AC11" s="613"/>
      <c r="AD11" s="614">
        <v>3159625</v>
      </c>
      <c r="AE11" s="609"/>
      <c r="AF11" s="609"/>
      <c r="AG11" s="609"/>
      <c r="AH11" s="609"/>
      <c r="AI11" s="609"/>
      <c r="AJ11" s="609"/>
      <c r="AK11" s="610"/>
      <c r="AL11" s="611">
        <v>8.9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374531</v>
      </c>
      <c r="BH11" s="609"/>
      <c r="BI11" s="609"/>
      <c r="BJ11" s="609"/>
      <c r="BK11" s="609"/>
      <c r="BL11" s="609"/>
      <c r="BM11" s="609"/>
      <c r="BN11" s="610"/>
      <c r="BO11" s="646">
        <v>2.2000000000000002</v>
      </c>
      <c r="BP11" s="646"/>
      <c r="BQ11" s="646"/>
      <c r="BR11" s="646"/>
      <c r="BS11" s="647" t="s">
        <v>121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352969</v>
      </c>
      <c r="CS11" s="609"/>
      <c r="CT11" s="609"/>
      <c r="CU11" s="609"/>
      <c r="CV11" s="609"/>
      <c r="CW11" s="609"/>
      <c r="CX11" s="609"/>
      <c r="CY11" s="610"/>
      <c r="CZ11" s="646">
        <v>0.4</v>
      </c>
      <c r="DA11" s="646"/>
      <c r="DB11" s="646"/>
      <c r="DC11" s="646"/>
      <c r="DD11" s="614">
        <v>71442</v>
      </c>
      <c r="DE11" s="609"/>
      <c r="DF11" s="609"/>
      <c r="DG11" s="609"/>
      <c r="DH11" s="609"/>
      <c r="DI11" s="609"/>
      <c r="DJ11" s="609"/>
      <c r="DK11" s="609"/>
      <c r="DL11" s="609"/>
      <c r="DM11" s="609"/>
      <c r="DN11" s="609"/>
      <c r="DO11" s="609"/>
      <c r="DP11" s="610"/>
      <c r="DQ11" s="614">
        <v>257367</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9079427</v>
      </c>
      <c r="BH12" s="609"/>
      <c r="BI12" s="609"/>
      <c r="BJ12" s="609"/>
      <c r="BK12" s="609"/>
      <c r="BL12" s="609"/>
      <c r="BM12" s="609"/>
      <c r="BN12" s="610"/>
      <c r="BO12" s="646">
        <v>53.5</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3715899</v>
      </c>
      <c r="CS12" s="609"/>
      <c r="CT12" s="609"/>
      <c r="CU12" s="609"/>
      <c r="CV12" s="609"/>
      <c r="CW12" s="609"/>
      <c r="CX12" s="609"/>
      <c r="CY12" s="610"/>
      <c r="CZ12" s="646">
        <v>4.7</v>
      </c>
      <c r="DA12" s="646"/>
      <c r="DB12" s="646"/>
      <c r="DC12" s="646"/>
      <c r="DD12" s="614">
        <v>2081722</v>
      </c>
      <c r="DE12" s="609"/>
      <c r="DF12" s="609"/>
      <c r="DG12" s="609"/>
      <c r="DH12" s="609"/>
      <c r="DI12" s="609"/>
      <c r="DJ12" s="609"/>
      <c r="DK12" s="609"/>
      <c r="DL12" s="609"/>
      <c r="DM12" s="609"/>
      <c r="DN12" s="609"/>
      <c r="DO12" s="609"/>
      <c r="DP12" s="610"/>
      <c r="DQ12" s="614">
        <v>1681672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8923079</v>
      </c>
      <c r="BH13" s="609"/>
      <c r="BI13" s="609"/>
      <c r="BJ13" s="609"/>
      <c r="BK13" s="609"/>
      <c r="BL13" s="609"/>
      <c r="BM13" s="609"/>
      <c r="BN13" s="610"/>
      <c r="BO13" s="646">
        <v>52.5</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5002851</v>
      </c>
      <c r="CS13" s="609"/>
      <c r="CT13" s="609"/>
      <c r="CU13" s="609"/>
      <c r="CV13" s="609"/>
      <c r="CW13" s="609"/>
      <c r="CX13" s="609"/>
      <c r="CY13" s="610"/>
      <c r="CZ13" s="646">
        <v>6.3</v>
      </c>
      <c r="DA13" s="646"/>
      <c r="DB13" s="646"/>
      <c r="DC13" s="646"/>
      <c r="DD13" s="614">
        <v>2705725</v>
      </c>
      <c r="DE13" s="609"/>
      <c r="DF13" s="609"/>
      <c r="DG13" s="609"/>
      <c r="DH13" s="609"/>
      <c r="DI13" s="609"/>
      <c r="DJ13" s="609"/>
      <c r="DK13" s="609"/>
      <c r="DL13" s="609"/>
      <c r="DM13" s="609"/>
      <c r="DN13" s="609"/>
      <c r="DO13" s="609"/>
      <c r="DP13" s="610"/>
      <c r="DQ13" s="614">
        <v>2427395</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2514</v>
      </c>
      <c r="S14" s="609"/>
      <c r="T14" s="609"/>
      <c r="U14" s="609"/>
      <c r="V14" s="609"/>
      <c r="W14" s="609"/>
      <c r="X14" s="609"/>
      <c r="Y14" s="610"/>
      <c r="Z14" s="646">
        <v>0</v>
      </c>
      <c r="AA14" s="646"/>
      <c r="AB14" s="646"/>
      <c r="AC14" s="646"/>
      <c r="AD14" s="647">
        <v>2514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521410</v>
      </c>
      <c r="BH14" s="609"/>
      <c r="BI14" s="609"/>
      <c r="BJ14" s="609"/>
      <c r="BK14" s="609"/>
      <c r="BL14" s="609"/>
      <c r="BM14" s="609"/>
      <c r="BN14" s="610"/>
      <c r="BO14" s="646">
        <v>3.1</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1213208</v>
      </c>
      <c r="CS14" s="609"/>
      <c r="CT14" s="609"/>
      <c r="CU14" s="609"/>
      <c r="CV14" s="609"/>
      <c r="CW14" s="609"/>
      <c r="CX14" s="609"/>
      <c r="CY14" s="610"/>
      <c r="CZ14" s="646">
        <v>1.5</v>
      </c>
      <c r="DA14" s="646"/>
      <c r="DB14" s="646"/>
      <c r="DC14" s="646"/>
      <c r="DD14" s="614">
        <v>78197</v>
      </c>
      <c r="DE14" s="609"/>
      <c r="DF14" s="609"/>
      <c r="DG14" s="609"/>
      <c r="DH14" s="609"/>
      <c r="DI14" s="609"/>
      <c r="DJ14" s="609"/>
      <c r="DK14" s="609"/>
      <c r="DL14" s="609"/>
      <c r="DM14" s="609"/>
      <c r="DN14" s="609"/>
      <c r="DO14" s="609"/>
      <c r="DP14" s="610"/>
      <c r="DQ14" s="614">
        <v>1188724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616425</v>
      </c>
      <c r="BH15" s="609"/>
      <c r="BI15" s="609"/>
      <c r="BJ15" s="609"/>
      <c r="BK15" s="609"/>
      <c r="BL15" s="609"/>
      <c r="BM15" s="609"/>
      <c r="BN15" s="610"/>
      <c r="BO15" s="646">
        <v>3.6</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6705511</v>
      </c>
      <c r="CS15" s="609"/>
      <c r="CT15" s="609"/>
      <c r="CU15" s="609"/>
      <c r="CV15" s="609"/>
      <c r="CW15" s="609"/>
      <c r="CX15" s="609"/>
      <c r="CY15" s="610"/>
      <c r="CZ15" s="646">
        <v>8.5</v>
      </c>
      <c r="DA15" s="646"/>
      <c r="DB15" s="646"/>
      <c r="DC15" s="646"/>
      <c r="DD15" s="614">
        <v>1028799</v>
      </c>
      <c r="DE15" s="609"/>
      <c r="DF15" s="609"/>
      <c r="DG15" s="609"/>
      <c r="DH15" s="609"/>
      <c r="DI15" s="609"/>
      <c r="DJ15" s="609"/>
      <c r="DK15" s="609"/>
      <c r="DL15" s="609"/>
      <c r="DM15" s="609"/>
      <c r="DN15" s="609"/>
      <c r="DO15" s="609"/>
      <c r="DP15" s="610"/>
      <c r="DQ15" s="614">
        <v>5060039</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28729</v>
      </c>
      <c r="S16" s="609"/>
      <c r="T16" s="609"/>
      <c r="U16" s="609"/>
      <c r="V16" s="609"/>
      <c r="W16" s="609"/>
      <c r="X16" s="609"/>
      <c r="Y16" s="610"/>
      <c r="Z16" s="646">
        <v>0</v>
      </c>
      <c r="AA16" s="646"/>
      <c r="AB16" s="646"/>
      <c r="AC16" s="646"/>
      <c r="AD16" s="647">
        <v>28729</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203901</v>
      </c>
      <c r="S17" s="609"/>
      <c r="T17" s="609"/>
      <c r="U17" s="609"/>
      <c r="V17" s="609"/>
      <c r="W17" s="609"/>
      <c r="X17" s="609"/>
      <c r="Y17" s="610"/>
      <c r="Z17" s="646">
        <v>0.2</v>
      </c>
      <c r="AA17" s="646"/>
      <c r="AB17" s="646"/>
      <c r="AC17" s="646"/>
      <c r="AD17" s="647">
        <v>203901</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3613701</v>
      </c>
      <c r="CS17" s="609"/>
      <c r="CT17" s="609"/>
      <c r="CU17" s="609"/>
      <c r="CV17" s="609"/>
      <c r="CW17" s="609"/>
      <c r="CX17" s="609"/>
      <c r="CY17" s="610"/>
      <c r="CZ17" s="646">
        <v>4.5999999999999996</v>
      </c>
      <c r="DA17" s="646"/>
      <c r="DB17" s="646"/>
      <c r="DC17" s="646"/>
      <c r="DD17" s="614" t="s">
        <v>121</v>
      </c>
      <c r="DE17" s="609"/>
      <c r="DF17" s="609"/>
      <c r="DG17" s="609"/>
      <c r="DH17" s="609"/>
      <c r="DI17" s="609"/>
      <c r="DJ17" s="609"/>
      <c r="DK17" s="609"/>
      <c r="DL17" s="609"/>
      <c r="DM17" s="609"/>
      <c r="DN17" s="609"/>
      <c r="DO17" s="609"/>
      <c r="DP17" s="610"/>
      <c r="DQ17" s="614">
        <v>3526209</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105911</v>
      </c>
      <c r="S18" s="609"/>
      <c r="T18" s="609"/>
      <c r="U18" s="609"/>
      <c r="V18" s="609"/>
      <c r="W18" s="609"/>
      <c r="X18" s="609"/>
      <c r="Y18" s="610"/>
      <c r="Z18" s="646">
        <v>0.1</v>
      </c>
      <c r="AA18" s="646"/>
      <c r="AB18" s="646"/>
      <c r="AC18" s="646"/>
      <c r="AD18" s="647">
        <v>105911</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104950</v>
      </c>
      <c r="S19" s="609"/>
      <c r="T19" s="609"/>
      <c r="U19" s="609"/>
      <c r="V19" s="609"/>
      <c r="W19" s="609"/>
      <c r="X19" s="609"/>
      <c r="Y19" s="610"/>
      <c r="Z19" s="646">
        <v>0.1</v>
      </c>
      <c r="AA19" s="646"/>
      <c r="AB19" s="646"/>
      <c r="AC19" s="646"/>
      <c r="AD19" s="647">
        <v>104950</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961</v>
      </c>
      <c r="S20" s="609"/>
      <c r="T20" s="609"/>
      <c r="U20" s="609"/>
      <c r="V20" s="609"/>
      <c r="W20" s="609"/>
      <c r="X20" s="609"/>
      <c r="Y20" s="610"/>
      <c r="Z20" s="646">
        <v>0</v>
      </c>
      <c r="AA20" s="646"/>
      <c r="AB20" s="646"/>
      <c r="AC20" s="646"/>
      <c r="AD20" s="647">
        <v>961</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79306573</v>
      </c>
      <c r="CS20" s="609"/>
      <c r="CT20" s="609"/>
      <c r="CU20" s="609"/>
      <c r="CV20" s="609"/>
      <c r="CW20" s="609"/>
      <c r="CX20" s="609"/>
      <c r="CY20" s="610"/>
      <c r="CZ20" s="646">
        <v>100</v>
      </c>
      <c r="DA20" s="646"/>
      <c r="DB20" s="646"/>
      <c r="DC20" s="646"/>
      <c r="DD20" s="614">
        <v>9323565</v>
      </c>
      <c r="DE20" s="609"/>
      <c r="DF20" s="609"/>
      <c r="DG20" s="609"/>
      <c r="DH20" s="609"/>
      <c r="DI20" s="609"/>
      <c r="DJ20" s="609"/>
      <c r="DK20" s="609"/>
      <c r="DL20" s="609"/>
      <c r="DM20" s="609"/>
      <c r="DN20" s="609"/>
      <c r="DO20" s="609"/>
      <c r="DP20" s="610"/>
      <c r="DQ20" s="614">
        <v>42000940</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12729281</v>
      </c>
      <c r="S21" s="609"/>
      <c r="T21" s="609"/>
      <c r="U21" s="609"/>
      <c r="V21" s="609"/>
      <c r="W21" s="609"/>
      <c r="X21" s="609"/>
      <c r="Y21" s="610"/>
      <c r="Z21" s="646">
        <v>15.4</v>
      </c>
      <c r="AA21" s="646"/>
      <c r="AB21" s="646"/>
      <c r="AC21" s="646"/>
      <c r="AD21" s="647">
        <v>11766923</v>
      </c>
      <c r="AE21" s="647"/>
      <c r="AF21" s="647"/>
      <c r="AG21" s="647"/>
      <c r="AH21" s="647"/>
      <c r="AI21" s="647"/>
      <c r="AJ21" s="647"/>
      <c r="AK21" s="647"/>
      <c r="AL21" s="611">
        <v>33.200000000000003</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11766923</v>
      </c>
      <c r="S22" s="609"/>
      <c r="T22" s="609"/>
      <c r="U22" s="609"/>
      <c r="V22" s="609"/>
      <c r="W22" s="609"/>
      <c r="X22" s="609"/>
      <c r="Y22" s="610"/>
      <c r="Z22" s="646">
        <v>14.3</v>
      </c>
      <c r="AA22" s="646"/>
      <c r="AB22" s="646"/>
      <c r="AC22" s="646"/>
      <c r="AD22" s="647">
        <v>11766923</v>
      </c>
      <c r="AE22" s="647"/>
      <c r="AF22" s="647"/>
      <c r="AG22" s="647"/>
      <c r="AH22" s="647"/>
      <c r="AI22" s="647"/>
      <c r="AJ22" s="647"/>
      <c r="AK22" s="647"/>
      <c r="AL22" s="611">
        <v>33.200000000000003</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962358</v>
      </c>
      <c r="S23" s="609"/>
      <c r="T23" s="609"/>
      <c r="U23" s="609"/>
      <c r="V23" s="609"/>
      <c r="W23" s="609"/>
      <c r="X23" s="609"/>
      <c r="Y23" s="610"/>
      <c r="Z23" s="646">
        <v>1.2</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48522904</v>
      </c>
      <c r="CS24" s="664"/>
      <c r="CT24" s="664"/>
      <c r="CU24" s="664"/>
      <c r="CV24" s="664"/>
      <c r="CW24" s="664"/>
      <c r="CX24" s="664"/>
      <c r="CY24" s="689"/>
      <c r="CZ24" s="690">
        <v>61.2</v>
      </c>
      <c r="DA24" s="672"/>
      <c r="DB24" s="672"/>
      <c r="DC24" s="692"/>
      <c r="DD24" s="688">
        <v>23393707</v>
      </c>
      <c r="DE24" s="664"/>
      <c r="DF24" s="664"/>
      <c r="DG24" s="664"/>
      <c r="DH24" s="664"/>
      <c r="DI24" s="664"/>
      <c r="DJ24" s="664"/>
      <c r="DK24" s="689"/>
      <c r="DL24" s="688">
        <v>20420952</v>
      </c>
      <c r="DM24" s="664"/>
      <c r="DN24" s="664"/>
      <c r="DO24" s="664"/>
      <c r="DP24" s="664"/>
      <c r="DQ24" s="664"/>
      <c r="DR24" s="664"/>
      <c r="DS24" s="664"/>
      <c r="DT24" s="664"/>
      <c r="DU24" s="664"/>
      <c r="DV24" s="689"/>
      <c r="DW24" s="690">
        <v>57.4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33578636</v>
      </c>
      <c r="S25" s="609"/>
      <c r="T25" s="609"/>
      <c r="U25" s="609"/>
      <c r="V25" s="609"/>
      <c r="W25" s="609"/>
      <c r="X25" s="609"/>
      <c r="Y25" s="610"/>
      <c r="Z25" s="646">
        <v>40.700000000000003</v>
      </c>
      <c r="AA25" s="646"/>
      <c r="AB25" s="646"/>
      <c r="AC25" s="646"/>
      <c r="AD25" s="647">
        <v>32616278</v>
      </c>
      <c r="AE25" s="647"/>
      <c r="AF25" s="647"/>
      <c r="AG25" s="647"/>
      <c r="AH25" s="647"/>
      <c r="AI25" s="647"/>
      <c r="AJ25" s="647"/>
      <c r="AK25" s="647"/>
      <c r="AL25" s="611">
        <v>92.1</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9927396</v>
      </c>
      <c r="CS25" s="621"/>
      <c r="CT25" s="621"/>
      <c r="CU25" s="621"/>
      <c r="CV25" s="621"/>
      <c r="CW25" s="621"/>
      <c r="CX25" s="621"/>
      <c r="CY25" s="622"/>
      <c r="CZ25" s="611">
        <v>12.5</v>
      </c>
      <c r="DA25" s="623"/>
      <c r="DB25" s="623"/>
      <c r="DC25" s="624"/>
      <c r="DD25" s="614">
        <v>8637737</v>
      </c>
      <c r="DE25" s="621"/>
      <c r="DF25" s="621"/>
      <c r="DG25" s="621"/>
      <c r="DH25" s="621"/>
      <c r="DI25" s="621"/>
      <c r="DJ25" s="621"/>
      <c r="DK25" s="622"/>
      <c r="DL25" s="614">
        <v>8452182</v>
      </c>
      <c r="DM25" s="621"/>
      <c r="DN25" s="621"/>
      <c r="DO25" s="621"/>
      <c r="DP25" s="621"/>
      <c r="DQ25" s="621"/>
      <c r="DR25" s="621"/>
      <c r="DS25" s="621"/>
      <c r="DT25" s="621"/>
      <c r="DU25" s="621"/>
      <c r="DV25" s="622"/>
      <c r="DW25" s="611">
        <v>23.8</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13092</v>
      </c>
      <c r="S26" s="609"/>
      <c r="T26" s="609"/>
      <c r="U26" s="609"/>
      <c r="V26" s="609"/>
      <c r="W26" s="609"/>
      <c r="X26" s="609"/>
      <c r="Y26" s="610"/>
      <c r="Z26" s="646">
        <v>0</v>
      </c>
      <c r="AA26" s="646"/>
      <c r="AB26" s="646"/>
      <c r="AC26" s="646"/>
      <c r="AD26" s="647">
        <v>13092</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5301882</v>
      </c>
      <c r="CS26" s="609"/>
      <c r="CT26" s="609"/>
      <c r="CU26" s="609"/>
      <c r="CV26" s="609"/>
      <c r="CW26" s="609"/>
      <c r="CX26" s="609"/>
      <c r="CY26" s="610"/>
      <c r="CZ26" s="611">
        <v>6.7</v>
      </c>
      <c r="DA26" s="623"/>
      <c r="DB26" s="623"/>
      <c r="DC26" s="624"/>
      <c r="DD26" s="614">
        <v>5021567</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404315</v>
      </c>
      <c r="S27" s="609"/>
      <c r="T27" s="609"/>
      <c r="U27" s="609"/>
      <c r="V27" s="609"/>
      <c r="W27" s="609"/>
      <c r="X27" s="609"/>
      <c r="Y27" s="610"/>
      <c r="Z27" s="646">
        <v>0.5</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16983169</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34981807</v>
      </c>
      <c r="CS27" s="621"/>
      <c r="CT27" s="621"/>
      <c r="CU27" s="621"/>
      <c r="CV27" s="621"/>
      <c r="CW27" s="621"/>
      <c r="CX27" s="621"/>
      <c r="CY27" s="622"/>
      <c r="CZ27" s="611">
        <v>44.1</v>
      </c>
      <c r="DA27" s="623"/>
      <c r="DB27" s="623"/>
      <c r="DC27" s="624"/>
      <c r="DD27" s="614">
        <v>11229761</v>
      </c>
      <c r="DE27" s="621"/>
      <c r="DF27" s="621"/>
      <c r="DG27" s="621"/>
      <c r="DH27" s="621"/>
      <c r="DI27" s="621"/>
      <c r="DJ27" s="621"/>
      <c r="DK27" s="622"/>
      <c r="DL27" s="614">
        <v>8442561</v>
      </c>
      <c r="DM27" s="621"/>
      <c r="DN27" s="621"/>
      <c r="DO27" s="621"/>
      <c r="DP27" s="621"/>
      <c r="DQ27" s="621"/>
      <c r="DR27" s="621"/>
      <c r="DS27" s="621"/>
      <c r="DT27" s="621"/>
      <c r="DU27" s="621"/>
      <c r="DV27" s="622"/>
      <c r="DW27" s="611">
        <v>23.7</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522393</v>
      </c>
      <c r="S28" s="609"/>
      <c r="T28" s="609"/>
      <c r="U28" s="609"/>
      <c r="V28" s="609"/>
      <c r="W28" s="609"/>
      <c r="X28" s="609"/>
      <c r="Y28" s="610"/>
      <c r="Z28" s="646">
        <v>0.6</v>
      </c>
      <c r="AA28" s="646"/>
      <c r="AB28" s="646"/>
      <c r="AC28" s="646"/>
      <c r="AD28" s="647">
        <v>412</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3613701</v>
      </c>
      <c r="CS28" s="609"/>
      <c r="CT28" s="609"/>
      <c r="CU28" s="609"/>
      <c r="CV28" s="609"/>
      <c r="CW28" s="609"/>
      <c r="CX28" s="609"/>
      <c r="CY28" s="610"/>
      <c r="CZ28" s="611">
        <v>4.5999999999999996</v>
      </c>
      <c r="DA28" s="623"/>
      <c r="DB28" s="623"/>
      <c r="DC28" s="624"/>
      <c r="DD28" s="614">
        <v>3526209</v>
      </c>
      <c r="DE28" s="609"/>
      <c r="DF28" s="609"/>
      <c r="DG28" s="609"/>
      <c r="DH28" s="609"/>
      <c r="DI28" s="609"/>
      <c r="DJ28" s="609"/>
      <c r="DK28" s="610"/>
      <c r="DL28" s="614">
        <v>3526209</v>
      </c>
      <c r="DM28" s="609"/>
      <c r="DN28" s="609"/>
      <c r="DO28" s="609"/>
      <c r="DP28" s="609"/>
      <c r="DQ28" s="609"/>
      <c r="DR28" s="609"/>
      <c r="DS28" s="609"/>
      <c r="DT28" s="609"/>
      <c r="DU28" s="609"/>
      <c r="DV28" s="610"/>
      <c r="DW28" s="611">
        <v>9.9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261467</v>
      </c>
      <c r="S29" s="609"/>
      <c r="T29" s="609"/>
      <c r="U29" s="609"/>
      <c r="V29" s="609"/>
      <c r="W29" s="609"/>
      <c r="X29" s="609"/>
      <c r="Y29" s="610"/>
      <c r="Z29" s="646">
        <v>0.3</v>
      </c>
      <c r="AA29" s="646"/>
      <c r="AB29" s="646"/>
      <c r="AC29" s="646"/>
      <c r="AD29" s="647">
        <v>243</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3613553</v>
      </c>
      <c r="CS29" s="621"/>
      <c r="CT29" s="621"/>
      <c r="CU29" s="621"/>
      <c r="CV29" s="621"/>
      <c r="CW29" s="621"/>
      <c r="CX29" s="621"/>
      <c r="CY29" s="622"/>
      <c r="CZ29" s="611">
        <v>4.5999999999999996</v>
      </c>
      <c r="DA29" s="623"/>
      <c r="DB29" s="623"/>
      <c r="DC29" s="624"/>
      <c r="DD29" s="614">
        <v>3526061</v>
      </c>
      <c r="DE29" s="621"/>
      <c r="DF29" s="621"/>
      <c r="DG29" s="621"/>
      <c r="DH29" s="621"/>
      <c r="DI29" s="621"/>
      <c r="DJ29" s="621"/>
      <c r="DK29" s="622"/>
      <c r="DL29" s="614">
        <v>3526061</v>
      </c>
      <c r="DM29" s="621"/>
      <c r="DN29" s="621"/>
      <c r="DO29" s="621"/>
      <c r="DP29" s="621"/>
      <c r="DQ29" s="621"/>
      <c r="DR29" s="621"/>
      <c r="DS29" s="621"/>
      <c r="DT29" s="621"/>
      <c r="DU29" s="621"/>
      <c r="DV29" s="622"/>
      <c r="DW29" s="611">
        <v>9.9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29032807</v>
      </c>
      <c r="S30" s="609"/>
      <c r="T30" s="609"/>
      <c r="U30" s="609"/>
      <c r="V30" s="609"/>
      <c r="W30" s="609"/>
      <c r="X30" s="609"/>
      <c r="Y30" s="610"/>
      <c r="Z30" s="646">
        <v>35.200000000000003</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3412865</v>
      </c>
      <c r="CS30" s="609"/>
      <c r="CT30" s="609"/>
      <c r="CU30" s="609"/>
      <c r="CV30" s="609"/>
      <c r="CW30" s="609"/>
      <c r="CX30" s="609"/>
      <c r="CY30" s="610"/>
      <c r="CZ30" s="611">
        <v>4.3</v>
      </c>
      <c r="DA30" s="623"/>
      <c r="DB30" s="623"/>
      <c r="DC30" s="624"/>
      <c r="DD30" s="614">
        <v>3334935</v>
      </c>
      <c r="DE30" s="609"/>
      <c r="DF30" s="609"/>
      <c r="DG30" s="609"/>
      <c r="DH30" s="609"/>
      <c r="DI30" s="609"/>
      <c r="DJ30" s="609"/>
      <c r="DK30" s="610"/>
      <c r="DL30" s="614">
        <v>3334935</v>
      </c>
      <c r="DM30" s="609"/>
      <c r="DN30" s="609"/>
      <c r="DO30" s="609"/>
      <c r="DP30" s="609"/>
      <c r="DQ30" s="609"/>
      <c r="DR30" s="609"/>
      <c r="DS30" s="609"/>
      <c r="DT30" s="609"/>
      <c r="DU30" s="609"/>
      <c r="DV30" s="610"/>
      <c r="DW30" s="611">
        <v>9.4</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1435638</v>
      </c>
      <c r="S31" s="609"/>
      <c r="T31" s="609"/>
      <c r="U31" s="609"/>
      <c r="V31" s="609"/>
      <c r="W31" s="609"/>
      <c r="X31" s="609"/>
      <c r="Y31" s="610"/>
      <c r="Z31" s="646">
        <v>1.7</v>
      </c>
      <c r="AA31" s="646"/>
      <c r="AB31" s="646"/>
      <c r="AC31" s="646"/>
      <c r="AD31" s="647">
        <v>1435638</v>
      </c>
      <c r="AE31" s="647"/>
      <c r="AF31" s="647"/>
      <c r="AG31" s="647"/>
      <c r="AH31" s="647"/>
      <c r="AI31" s="647"/>
      <c r="AJ31" s="647"/>
      <c r="AK31" s="647"/>
      <c r="AL31" s="611">
        <v>4.0999999999999996</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98.1</v>
      </c>
      <c r="BH31" s="671"/>
      <c r="BI31" s="671"/>
      <c r="BJ31" s="671"/>
      <c r="BK31" s="671"/>
      <c r="BL31" s="671"/>
      <c r="BM31" s="672">
        <v>94.6</v>
      </c>
      <c r="BN31" s="671"/>
      <c r="BO31" s="671"/>
      <c r="BP31" s="671"/>
      <c r="BQ31" s="673"/>
      <c r="BR31" s="670">
        <v>98</v>
      </c>
      <c r="BS31" s="671"/>
      <c r="BT31" s="671"/>
      <c r="BU31" s="671"/>
      <c r="BV31" s="671"/>
      <c r="BW31" s="671"/>
      <c r="BX31" s="672">
        <v>95</v>
      </c>
      <c r="BY31" s="671"/>
      <c r="BZ31" s="671"/>
      <c r="CA31" s="671"/>
      <c r="CB31" s="673"/>
      <c r="CD31" s="629"/>
      <c r="CE31" s="630"/>
      <c r="CF31" s="605" t="s">
        <v>300</v>
      </c>
      <c r="CG31" s="606"/>
      <c r="CH31" s="606"/>
      <c r="CI31" s="606"/>
      <c r="CJ31" s="606"/>
      <c r="CK31" s="606"/>
      <c r="CL31" s="606"/>
      <c r="CM31" s="606"/>
      <c r="CN31" s="606"/>
      <c r="CO31" s="606"/>
      <c r="CP31" s="606"/>
      <c r="CQ31" s="607"/>
      <c r="CR31" s="608">
        <v>200688</v>
      </c>
      <c r="CS31" s="621"/>
      <c r="CT31" s="621"/>
      <c r="CU31" s="621"/>
      <c r="CV31" s="621"/>
      <c r="CW31" s="621"/>
      <c r="CX31" s="621"/>
      <c r="CY31" s="622"/>
      <c r="CZ31" s="611">
        <v>0.3</v>
      </c>
      <c r="DA31" s="623"/>
      <c r="DB31" s="623"/>
      <c r="DC31" s="624"/>
      <c r="DD31" s="614">
        <v>191126</v>
      </c>
      <c r="DE31" s="621"/>
      <c r="DF31" s="621"/>
      <c r="DG31" s="621"/>
      <c r="DH31" s="621"/>
      <c r="DI31" s="621"/>
      <c r="DJ31" s="621"/>
      <c r="DK31" s="622"/>
      <c r="DL31" s="614">
        <v>191126</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8579477</v>
      </c>
      <c r="S32" s="609"/>
      <c r="T32" s="609"/>
      <c r="U32" s="609"/>
      <c r="V32" s="609"/>
      <c r="W32" s="609"/>
      <c r="X32" s="609"/>
      <c r="Y32" s="610"/>
      <c r="Z32" s="646">
        <v>10.4</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302</v>
      </c>
      <c r="AX32" s="605" t="s">
        <v>303</v>
      </c>
      <c r="AY32" s="606"/>
      <c r="AZ32" s="606"/>
      <c r="BA32" s="606"/>
      <c r="BB32" s="606"/>
      <c r="BC32" s="606"/>
      <c r="BD32" s="606"/>
      <c r="BE32" s="606"/>
      <c r="BF32" s="607"/>
      <c r="BG32" s="674">
        <v>98.1</v>
      </c>
      <c r="BH32" s="621"/>
      <c r="BI32" s="621"/>
      <c r="BJ32" s="621"/>
      <c r="BK32" s="621"/>
      <c r="BL32" s="621"/>
      <c r="BM32" s="612">
        <v>93.8</v>
      </c>
      <c r="BN32" s="621"/>
      <c r="BO32" s="621"/>
      <c r="BP32" s="621"/>
      <c r="BQ32" s="644"/>
      <c r="BR32" s="674">
        <v>97.6</v>
      </c>
      <c r="BS32" s="621"/>
      <c r="BT32" s="621"/>
      <c r="BU32" s="621"/>
      <c r="BV32" s="621"/>
      <c r="BW32" s="621"/>
      <c r="BX32" s="612">
        <v>94.1</v>
      </c>
      <c r="BY32" s="621"/>
      <c r="BZ32" s="621"/>
      <c r="CA32" s="621"/>
      <c r="CB32" s="644"/>
      <c r="CD32" s="631"/>
      <c r="CE32" s="632"/>
      <c r="CF32" s="605" t="s">
        <v>304</v>
      </c>
      <c r="CG32" s="606"/>
      <c r="CH32" s="606"/>
      <c r="CI32" s="606"/>
      <c r="CJ32" s="606"/>
      <c r="CK32" s="606"/>
      <c r="CL32" s="606"/>
      <c r="CM32" s="606"/>
      <c r="CN32" s="606"/>
      <c r="CO32" s="606"/>
      <c r="CP32" s="606"/>
      <c r="CQ32" s="607"/>
      <c r="CR32" s="608">
        <v>148</v>
      </c>
      <c r="CS32" s="609"/>
      <c r="CT32" s="609"/>
      <c r="CU32" s="609"/>
      <c r="CV32" s="609"/>
      <c r="CW32" s="609"/>
      <c r="CX32" s="609"/>
      <c r="CY32" s="610"/>
      <c r="CZ32" s="611">
        <v>0</v>
      </c>
      <c r="DA32" s="623"/>
      <c r="DB32" s="623"/>
      <c r="DC32" s="624"/>
      <c r="DD32" s="614">
        <v>148</v>
      </c>
      <c r="DE32" s="609"/>
      <c r="DF32" s="609"/>
      <c r="DG32" s="609"/>
      <c r="DH32" s="609"/>
      <c r="DI32" s="609"/>
      <c r="DJ32" s="609"/>
      <c r="DK32" s="610"/>
      <c r="DL32" s="614">
        <v>148</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1356923</v>
      </c>
      <c r="S33" s="609"/>
      <c r="T33" s="609"/>
      <c r="U33" s="609"/>
      <c r="V33" s="609"/>
      <c r="W33" s="609"/>
      <c r="X33" s="609"/>
      <c r="Y33" s="610"/>
      <c r="Z33" s="646">
        <v>1.6</v>
      </c>
      <c r="AA33" s="646"/>
      <c r="AB33" s="646"/>
      <c r="AC33" s="646"/>
      <c r="AD33" s="647">
        <v>1302394</v>
      </c>
      <c r="AE33" s="647"/>
      <c r="AF33" s="647"/>
      <c r="AG33" s="647"/>
      <c r="AH33" s="647"/>
      <c r="AI33" s="647"/>
      <c r="AJ33" s="647"/>
      <c r="AK33" s="647"/>
      <c r="AL33" s="611">
        <v>3.7</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97.9</v>
      </c>
      <c r="BH33" s="593"/>
      <c r="BI33" s="593"/>
      <c r="BJ33" s="593"/>
      <c r="BK33" s="593"/>
      <c r="BL33" s="593"/>
      <c r="BM33" s="639">
        <v>95</v>
      </c>
      <c r="BN33" s="593"/>
      <c r="BO33" s="593"/>
      <c r="BP33" s="593"/>
      <c r="BQ33" s="656"/>
      <c r="BR33" s="669">
        <v>98.1</v>
      </c>
      <c r="BS33" s="593"/>
      <c r="BT33" s="593"/>
      <c r="BU33" s="593"/>
      <c r="BV33" s="593"/>
      <c r="BW33" s="593"/>
      <c r="BX33" s="639">
        <v>95.5</v>
      </c>
      <c r="BY33" s="593"/>
      <c r="BZ33" s="593"/>
      <c r="CA33" s="593"/>
      <c r="CB33" s="656"/>
      <c r="CD33" s="605" t="s">
        <v>307</v>
      </c>
      <c r="CE33" s="606"/>
      <c r="CF33" s="606"/>
      <c r="CG33" s="606"/>
      <c r="CH33" s="606"/>
      <c r="CI33" s="606"/>
      <c r="CJ33" s="606"/>
      <c r="CK33" s="606"/>
      <c r="CL33" s="606"/>
      <c r="CM33" s="606"/>
      <c r="CN33" s="606"/>
      <c r="CO33" s="606"/>
      <c r="CP33" s="606"/>
      <c r="CQ33" s="607"/>
      <c r="CR33" s="608">
        <v>21460104</v>
      </c>
      <c r="CS33" s="621"/>
      <c r="CT33" s="621"/>
      <c r="CU33" s="621"/>
      <c r="CV33" s="621"/>
      <c r="CW33" s="621"/>
      <c r="CX33" s="621"/>
      <c r="CY33" s="622"/>
      <c r="CZ33" s="611">
        <v>27.1</v>
      </c>
      <c r="DA33" s="623"/>
      <c r="DB33" s="623"/>
      <c r="DC33" s="624"/>
      <c r="DD33" s="614">
        <v>16763964</v>
      </c>
      <c r="DE33" s="621"/>
      <c r="DF33" s="621"/>
      <c r="DG33" s="621"/>
      <c r="DH33" s="621"/>
      <c r="DI33" s="621"/>
      <c r="DJ33" s="621"/>
      <c r="DK33" s="622"/>
      <c r="DL33" s="614">
        <v>12343503</v>
      </c>
      <c r="DM33" s="621"/>
      <c r="DN33" s="621"/>
      <c r="DO33" s="621"/>
      <c r="DP33" s="621"/>
      <c r="DQ33" s="621"/>
      <c r="DR33" s="621"/>
      <c r="DS33" s="621"/>
      <c r="DT33" s="621"/>
      <c r="DU33" s="621"/>
      <c r="DV33" s="622"/>
      <c r="DW33" s="611">
        <v>34.700000000000003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120721</v>
      </c>
      <c r="S34" s="609"/>
      <c r="T34" s="609"/>
      <c r="U34" s="609"/>
      <c r="V34" s="609"/>
      <c r="W34" s="609"/>
      <c r="X34" s="609"/>
      <c r="Y34" s="610"/>
      <c r="Z34" s="646">
        <v>0.1</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9505846</v>
      </c>
      <c r="CS34" s="609"/>
      <c r="CT34" s="609"/>
      <c r="CU34" s="609"/>
      <c r="CV34" s="609"/>
      <c r="CW34" s="609"/>
      <c r="CX34" s="609"/>
      <c r="CY34" s="610"/>
      <c r="CZ34" s="611">
        <v>12</v>
      </c>
      <c r="DA34" s="623"/>
      <c r="DB34" s="623"/>
      <c r="DC34" s="624"/>
      <c r="DD34" s="614">
        <v>7396852</v>
      </c>
      <c r="DE34" s="609"/>
      <c r="DF34" s="609"/>
      <c r="DG34" s="609"/>
      <c r="DH34" s="609"/>
      <c r="DI34" s="609"/>
      <c r="DJ34" s="609"/>
      <c r="DK34" s="610"/>
      <c r="DL34" s="614">
        <v>5690445</v>
      </c>
      <c r="DM34" s="609"/>
      <c r="DN34" s="609"/>
      <c r="DO34" s="609"/>
      <c r="DP34" s="609"/>
      <c r="DQ34" s="609"/>
      <c r="DR34" s="609"/>
      <c r="DS34" s="609"/>
      <c r="DT34" s="609"/>
      <c r="DU34" s="609"/>
      <c r="DV34" s="610"/>
      <c r="DW34" s="611">
        <v>16</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1748638</v>
      </c>
      <c r="S35" s="609"/>
      <c r="T35" s="609"/>
      <c r="U35" s="609"/>
      <c r="V35" s="609"/>
      <c r="W35" s="609"/>
      <c r="X35" s="609"/>
      <c r="Y35" s="610"/>
      <c r="Z35" s="646">
        <v>2.1</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402606</v>
      </c>
      <c r="CS35" s="621"/>
      <c r="CT35" s="621"/>
      <c r="CU35" s="621"/>
      <c r="CV35" s="621"/>
      <c r="CW35" s="621"/>
      <c r="CX35" s="621"/>
      <c r="CY35" s="622"/>
      <c r="CZ35" s="611">
        <v>0.5</v>
      </c>
      <c r="DA35" s="623"/>
      <c r="DB35" s="623"/>
      <c r="DC35" s="624"/>
      <c r="DD35" s="614">
        <v>236911</v>
      </c>
      <c r="DE35" s="621"/>
      <c r="DF35" s="621"/>
      <c r="DG35" s="621"/>
      <c r="DH35" s="621"/>
      <c r="DI35" s="621"/>
      <c r="DJ35" s="621"/>
      <c r="DK35" s="622"/>
      <c r="DL35" s="614">
        <v>190693</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2718983</v>
      </c>
      <c r="S36" s="609"/>
      <c r="T36" s="609"/>
      <c r="U36" s="609"/>
      <c r="V36" s="609"/>
      <c r="W36" s="609"/>
      <c r="X36" s="609"/>
      <c r="Y36" s="610"/>
      <c r="Z36" s="646">
        <v>3.3</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5846595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590272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4909284</v>
      </c>
      <c r="CS36" s="609"/>
      <c r="CT36" s="609"/>
      <c r="CU36" s="609"/>
      <c r="CV36" s="609"/>
      <c r="CW36" s="609"/>
      <c r="CX36" s="609"/>
      <c r="CY36" s="610"/>
      <c r="CZ36" s="611">
        <v>6.2</v>
      </c>
      <c r="DA36" s="623"/>
      <c r="DB36" s="623"/>
      <c r="DC36" s="624"/>
      <c r="DD36" s="614">
        <v>3758782</v>
      </c>
      <c r="DE36" s="609"/>
      <c r="DF36" s="609"/>
      <c r="DG36" s="609"/>
      <c r="DH36" s="609"/>
      <c r="DI36" s="609"/>
      <c r="DJ36" s="609"/>
      <c r="DK36" s="610"/>
      <c r="DL36" s="614">
        <v>2876900</v>
      </c>
      <c r="DM36" s="609"/>
      <c r="DN36" s="609"/>
      <c r="DO36" s="609"/>
      <c r="DP36" s="609"/>
      <c r="DQ36" s="609"/>
      <c r="DR36" s="609"/>
      <c r="DS36" s="609"/>
      <c r="DT36" s="609"/>
      <c r="DU36" s="609"/>
      <c r="DV36" s="610"/>
      <c r="DW36" s="611">
        <v>8.1</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620232</v>
      </c>
      <c r="S37" s="609"/>
      <c r="T37" s="609"/>
      <c r="U37" s="609"/>
      <c r="V37" s="609"/>
      <c r="W37" s="609"/>
      <c r="X37" s="609"/>
      <c r="Y37" s="610"/>
      <c r="Z37" s="646">
        <v>0.8</v>
      </c>
      <c r="AA37" s="646"/>
      <c r="AB37" s="646"/>
      <c r="AC37" s="646"/>
      <c r="AD37" s="647">
        <v>61742</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770317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369460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1173269</v>
      </c>
      <c r="CS37" s="621"/>
      <c r="CT37" s="621"/>
      <c r="CU37" s="621"/>
      <c r="CV37" s="621"/>
      <c r="CW37" s="621"/>
      <c r="CX37" s="621"/>
      <c r="CY37" s="622"/>
      <c r="CZ37" s="611">
        <v>1.5</v>
      </c>
      <c r="DA37" s="623"/>
      <c r="DB37" s="623"/>
      <c r="DC37" s="624"/>
      <c r="DD37" s="614">
        <v>1171014</v>
      </c>
      <c r="DE37" s="621"/>
      <c r="DF37" s="621"/>
      <c r="DG37" s="621"/>
      <c r="DH37" s="621"/>
      <c r="DI37" s="621"/>
      <c r="DJ37" s="621"/>
      <c r="DK37" s="622"/>
      <c r="DL37" s="614">
        <v>1029550</v>
      </c>
      <c r="DM37" s="621"/>
      <c r="DN37" s="621"/>
      <c r="DO37" s="621"/>
      <c r="DP37" s="621"/>
      <c r="DQ37" s="621"/>
      <c r="DR37" s="621"/>
      <c r="DS37" s="621"/>
      <c r="DT37" s="621"/>
      <c r="DU37" s="621"/>
      <c r="DV37" s="622"/>
      <c r="DW37" s="611">
        <v>2.9</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2070224</v>
      </c>
      <c r="S38" s="609"/>
      <c r="T38" s="609"/>
      <c r="U38" s="609"/>
      <c r="V38" s="609"/>
      <c r="W38" s="609"/>
      <c r="X38" s="609"/>
      <c r="Y38" s="610"/>
      <c r="Z38" s="646">
        <v>2.5</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19374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22895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5056904</v>
      </c>
      <c r="CS38" s="609"/>
      <c r="CT38" s="609"/>
      <c r="CU38" s="609"/>
      <c r="CV38" s="609"/>
      <c r="CW38" s="609"/>
      <c r="CX38" s="609"/>
      <c r="CY38" s="610"/>
      <c r="CZ38" s="611">
        <v>6.4</v>
      </c>
      <c r="DA38" s="623"/>
      <c r="DB38" s="623"/>
      <c r="DC38" s="624"/>
      <c r="DD38" s="614">
        <v>3921947</v>
      </c>
      <c r="DE38" s="609"/>
      <c r="DF38" s="609"/>
      <c r="DG38" s="609"/>
      <c r="DH38" s="609"/>
      <c r="DI38" s="609"/>
      <c r="DJ38" s="609"/>
      <c r="DK38" s="610"/>
      <c r="DL38" s="614">
        <v>3585465</v>
      </c>
      <c r="DM38" s="609"/>
      <c r="DN38" s="609"/>
      <c r="DO38" s="609"/>
      <c r="DP38" s="609"/>
      <c r="DQ38" s="609"/>
      <c r="DR38" s="609"/>
      <c r="DS38" s="609"/>
      <c r="DT38" s="609"/>
      <c r="DU38" s="609"/>
      <c r="DV38" s="610"/>
      <c r="DW38" s="611">
        <v>10.1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37511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1575464</v>
      </c>
      <c r="CS39" s="621"/>
      <c r="CT39" s="621"/>
      <c r="CU39" s="621"/>
      <c r="CV39" s="621"/>
      <c r="CW39" s="621"/>
      <c r="CX39" s="621"/>
      <c r="CY39" s="622"/>
      <c r="CZ39" s="611">
        <v>2</v>
      </c>
      <c r="DA39" s="623"/>
      <c r="DB39" s="623"/>
      <c r="DC39" s="624"/>
      <c r="DD39" s="614">
        <v>1449472</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135724</v>
      </c>
      <c r="S40" s="609"/>
      <c r="T40" s="609"/>
      <c r="U40" s="609"/>
      <c r="V40" s="609"/>
      <c r="W40" s="609"/>
      <c r="X40" s="609"/>
      <c r="Y40" s="610"/>
      <c r="Z40" s="646">
        <v>0.2</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73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10000</v>
      </c>
      <c r="CS40" s="609"/>
      <c r="CT40" s="609"/>
      <c r="CU40" s="609"/>
      <c r="CV40" s="609"/>
      <c r="CW40" s="609"/>
      <c r="CX40" s="609"/>
      <c r="CY40" s="610"/>
      <c r="CZ40" s="611">
        <v>0</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82463546</v>
      </c>
      <c r="S41" s="633"/>
      <c r="T41" s="633"/>
      <c r="U41" s="633"/>
      <c r="V41" s="633"/>
      <c r="W41" s="633"/>
      <c r="X41" s="633"/>
      <c r="Y41" s="636"/>
      <c r="Z41" s="637">
        <v>100</v>
      </c>
      <c r="AA41" s="637"/>
      <c r="AB41" s="637"/>
      <c r="AC41" s="637"/>
      <c r="AD41" s="638">
        <v>35429799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1698735</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3358169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298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9323565</v>
      </c>
      <c r="CS42" s="621"/>
      <c r="CT42" s="621"/>
      <c r="CU42" s="621"/>
      <c r="CV42" s="621"/>
      <c r="CW42" s="621"/>
      <c r="CX42" s="621"/>
      <c r="CY42" s="622"/>
      <c r="CZ42" s="611">
        <v>11.8</v>
      </c>
      <c r="DA42" s="623"/>
      <c r="DB42" s="623"/>
      <c r="DC42" s="624"/>
      <c r="DD42" s="614">
        <v>1843269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178961</v>
      </c>
      <c r="CS43" s="621"/>
      <c r="CT43" s="621"/>
      <c r="CU43" s="621"/>
      <c r="CV43" s="621"/>
      <c r="CW43" s="621"/>
      <c r="CX43" s="621"/>
      <c r="CY43" s="622"/>
      <c r="CZ43" s="611">
        <v>0.2</v>
      </c>
      <c r="DA43" s="623"/>
      <c r="DB43" s="623"/>
      <c r="DC43" s="624"/>
      <c r="DD43" s="614">
        <v>178961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9323565</v>
      </c>
      <c r="CS44" s="609"/>
      <c r="CT44" s="609"/>
      <c r="CU44" s="609"/>
      <c r="CV44" s="609"/>
      <c r="CW44" s="609"/>
      <c r="CX44" s="609"/>
      <c r="CY44" s="610"/>
      <c r="CZ44" s="611">
        <v>11.8</v>
      </c>
      <c r="DA44" s="612"/>
      <c r="DB44" s="612"/>
      <c r="DC44" s="613"/>
      <c r="DD44" s="614">
        <v>1843269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7099058</v>
      </c>
      <c r="CS45" s="621"/>
      <c r="CT45" s="621"/>
      <c r="CU45" s="621"/>
      <c r="CV45" s="621"/>
      <c r="CW45" s="621"/>
      <c r="CX45" s="621"/>
      <c r="CY45" s="622"/>
      <c r="CZ45" s="611">
        <v>9</v>
      </c>
      <c r="DA45" s="623"/>
      <c r="DB45" s="623"/>
      <c r="DC45" s="624"/>
      <c r="DD45" s="614">
        <v>263684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2224507</v>
      </c>
      <c r="CS46" s="609"/>
      <c r="CT46" s="609"/>
      <c r="CU46" s="609"/>
      <c r="CV46" s="609"/>
      <c r="CW46" s="609"/>
      <c r="CX46" s="609"/>
      <c r="CY46" s="610"/>
      <c r="CZ46" s="611">
        <v>2.8</v>
      </c>
      <c r="DA46" s="612"/>
      <c r="DB46" s="612"/>
      <c r="DC46" s="613"/>
      <c r="DD46" s="614">
        <v>1579585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79306573</v>
      </c>
      <c r="CS49" s="593"/>
      <c r="CT49" s="593"/>
      <c r="CU49" s="593"/>
      <c r="CV49" s="593"/>
      <c r="CW49" s="593"/>
      <c r="CX49" s="593"/>
      <c r="CY49" s="594"/>
      <c r="CZ49" s="595">
        <v>100</v>
      </c>
      <c r="DA49" s="596"/>
      <c r="DB49" s="596"/>
      <c r="DC49" s="597"/>
      <c r="DD49" s="598">
        <v>42000940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All9IPIuf2GMN5363noKNSK3kPGTcasKryx+ISqd6kGqKlR8LUy8fy1dofMNc61EK72PBncQoZKm2KPh5gaZA==" saltValue="dXZkwgUQGPd5IC4gihHf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82462</v>
      </c>
      <c r="R7" s="1090"/>
      <c r="S7" s="1090"/>
      <c r="T7" s="1090"/>
      <c r="U7" s="1090"/>
      <c r="V7" s="1090">
        <v>79369</v>
      </c>
      <c r="W7" s="1090"/>
      <c r="X7" s="1090"/>
      <c r="Y7" s="1090"/>
      <c r="Z7" s="1090"/>
      <c r="AA7" s="1090">
        <v>3093</v>
      </c>
      <c r="AB7" s="1090"/>
      <c r="AC7" s="1090"/>
      <c r="AD7" s="1090"/>
      <c r="AE7" s="1091"/>
      <c r="AF7" s="1092">
        <v>2011</v>
      </c>
      <c r="AG7" s="1093"/>
      <c r="AH7" s="1093"/>
      <c r="AI7" s="1093"/>
      <c r="AJ7" s="1094"/>
      <c r="AK7" s="1095">
        <v>1751</v>
      </c>
      <c r="AL7" s="1096"/>
      <c r="AM7" s="1096"/>
      <c r="AN7" s="1096"/>
      <c r="AO7" s="1096"/>
      <c r="AP7" s="1096">
        <v>42154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558</v>
      </c>
      <c r="BT7" s="1087"/>
      <c r="BU7" s="1087"/>
      <c r="BV7" s="1087"/>
      <c r="BW7" s="1087"/>
      <c r="BX7" s="1087"/>
      <c r="BY7" s="1087"/>
      <c r="BZ7" s="1087"/>
      <c r="CA7" s="1087"/>
      <c r="CB7" s="1087"/>
      <c r="CC7" s="1087"/>
      <c r="CD7" s="1087"/>
      <c r="CE7" s="1087"/>
      <c r="CF7" s="1087"/>
      <c r="CG7" s="1099"/>
      <c r="CH7" s="1083">
        <v>-24</v>
      </c>
      <c r="CI7" s="1084"/>
      <c r="CJ7" s="1084"/>
      <c r="CK7" s="1084"/>
      <c r="CL7" s="1085"/>
      <c r="CM7" s="1083">
        <v>404</v>
      </c>
      <c r="CN7" s="1084"/>
      <c r="CO7" s="1084"/>
      <c r="CP7" s="1084"/>
      <c r="CQ7" s="1085"/>
      <c r="CR7" s="1083">
        <v>30</v>
      </c>
      <c r="CS7" s="1084"/>
      <c r="CT7" s="1084"/>
      <c r="CU7" s="1084"/>
      <c r="CV7" s="1085"/>
      <c r="CW7" s="1083">
        <v>0</v>
      </c>
      <c r="CX7" s="1084"/>
      <c r="CY7" s="1084"/>
      <c r="CZ7" s="1084"/>
      <c r="DA7" s="1085"/>
      <c r="DB7" s="1083" t="s">
        <v>556</v>
      </c>
      <c r="DC7" s="1084"/>
      <c r="DD7" s="1084"/>
      <c r="DE7" s="1084"/>
      <c r="DF7" s="1085"/>
      <c r="DG7" s="1083" t="s">
        <v>556</v>
      </c>
      <c r="DH7" s="1084"/>
      <c r="DI7" s="1084"/>
      <c r="DJ7" s="1084"/>
      <c r="DK7" s="1085"/>
      <c r="DL7" s="1083" t="s">
        <v>556</v>
      </c>
      <c r="DM7" s="1084"/>
      <c r="DN7" s="1084"/>
      <c r="DO7" s="1084"/>
      <c r="DP7" s="1085"/>
      <c r="DQ7" s="1083" t="s">
        <v>556</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257</v>
      </c>
      <c r="R8" s="1026"/>
      <c r="S8" s="1026"/>
      <c r="T8" s="1026"/>
      <c r="U8" s="1026"/>
      <c r="V8" s="1026">
        <v>193</v>
      </c>
      <c r="W8" s="1026"/>
      <c r="X8" s="1026"/>
      <c r="Y8" s="1026"/>
      <c r="Z8" s="1026"/>
      <c r="AA8" s="1026">
        <v>64</v>
      </c>
      <c r="AB8" s="1026"/>
      <c r="AC8" s="1026"/>
      <c r="AD8" s="1026"/>
      <c r="AE8" s="1027"/>
      <c r="AF8" s="1022">
        <v>3</v>
      </c>
      <c r="AG8" s="1023"/>
      <c r="AH8" s="1023"/>
      <c r="AI8" s="1023"/>
      <c r="AJ8" s="1024"/>
      <c r="AK8" s="1067">
        <v>199</v>
      </c>
      <c r="AL8" s="1068"/>
      <c r="AM8" s="1068"/>
      <c r="AN8" s="1068"/>
      <c r="AO8" s="1068"/>
      <c r="AP8" s="1068">
        <v>347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559</v>
      </c>
      <c r="BT8" s="980"/>
      <c r="BU8" s="980"/>
      <c r="BV8" s="980"/>
      <c r="BW8" s="980"/>
      <c r="BX8" s="980"/>
      <c r="BY8" s="980"/>
      <c r="BZ8" s="980"/>
      <c r="CA8" s="980"/>
      <c r="CB8" s="980"/>
      <c r="CC8" s="980"/>
      <c r="CD8" s="980"/>
      <c r="CE8" s="980"/>
      <c r="CF8" s="980"/>
      <c r="CG8" s="1001"/>
      <c r="CH8" s="976">
        <v>0</v>
      </c>
      <c r="CI8" s="977"/>
      <c r="CJ8" s="977"/>
      <c r="CK8" s="977"/>
      <c r="CL8" s="978"/>
      <c r="CM8" s="976">
        <v>61</v>
      </c>
      <c r="CN8" s="977"/>
      <c r="CO8" s="977"/>
      <c r="CP8" s="977"/>
      <c r="CQ8" s="978"/>
      <c r="CR8" s="976">
        <v>5</v>
      </c>
      <c r="CS8" s="977"/>
      <c r="CT8" s="977"/>
      <c r="CU8" s="977"/>
      <c r="CV8" s="978"/>
      <c r="CW8" s="976" t="s">
        <v>567</v>
      </c>
      <c r="CX8" s="977"/>
      <c r="CY8" s="977"/>
      <c r="CZ8" s="977"/>
      <c r="DA8" s="978"/>
      <c r="DB8" s="976">
        <v>25</v>
      </c>
      <c r="DC8" s="977"/>
      <c r="DD8" s="977"/>
      <c r="DE8" s="977"/>
      <c r="DF8" s="978"/>
      <c r="DG8" s="976" t="s">
        <v>567</v>
      </c>
      <c r="DH8" s="977"/>
      <c r="DI8" s="977"/>
      <c r="DJ8" s="977"/>
      <c r="DK8" s="978"/>
      <c r="DL8" s="976" t="s">
        <v>567</v>
      </c>
      <c r="DM8" s="977"/>
      <c r="DN8" s="977"/>
      <c r="DO8" s="977"/>
      <c r="DP8" s="978"/>
      <c r="DQ8" s="976" t="s">
        <v>567</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560</v>
      </c>
      <c r="BT9" s="980"/>
      <c r="BU9" s="980"/>
      <c r="BV9" s="980"/>
      <c r="BW9" s="980"/>
      <c r="BX9" s="980"/>
      <c r="BY9" s="980"/>
      <c r="BZ9" s="980"/>
      <c r="CA9" s="980"/>
      <c r="CB9" s="980"/>
      <c r="CC9" s="980"/>
      <c r="CD9" s="980"/>
      <c r="CE9" s="980"/>
      <c r="CF9" s="980"/>
      <c r="CG9" s="1001"/>
      <c r="CH9" s="976">
        <v>-2</v>
      </c>
      <c r="CI9" s="977"/>
      <c r="CJ9" s="977"/>
      <c r="CK9" s="977"/>
      <c r="CL9" s="978"/>
      <c r="CM9" s="976">
        <v>31</v>
      </c>
      <c r="CN9" s="977"/>
      <c r="CO9" s="977"/>
      <c r="CP9" s="977"/>
      <c r="CQ9" s="978"/>
      <c r="CR9" s="976">
        <v>22</v>
      </c>
      <c r="CS9" s="977"/>
      <c r="CT9" s="977"/>
      <c r="CU9" s="977"/>
      <c r="CV9" s="978"/>
      <c r="CW9" s="976">
        <v>5</v>
      </c>
      <c r="CX9" s="977"/>
      <c r="CY9" s="977"/>
      <c r="CZ9" s="977"/>
      <c r="DA9" s="978"/>
      <c r="DB9" s="976" t="s">
        <v>567</v>
      </c>
      <c r="DC9" s="977"/>
      <c r="DD9" s="977"/>
      <c r="DE9" s="977"/>
      <c r="DF9" s="978"/>
      <c r="DG9" s="976" t="s">
        <v>567</v>
      </c>
      <c r="DH9" s="977"/>
      <c r="DI9" s="977"/>
      <c r="DJ9" s="977"/>
      <c r="DK9" s="978"/>
      <c r="DL9" s="976" t="s">
        <v>567</v>
      </c>
      <c r="DM9" s="977"/>
      <c r="DN9" s="977"/>
      <c r="DO9" s="977"/>
      <c r="DP9" s="978"/>
      <c r="DQ9" s="976" t="s">
        <v>567</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561</v>
      </c>
      <c r="BT10" s="980"/>
      <c r="BU10" s="980"/>
      <c r="BV10" s="980"/>
      <c r="BW10" s="980"/>
      <c r="BX10" s="980"/>
      <c r="BY10" s="980"/>
      <c r="BZ10" s="980"/>
      <c r="CA10" s="980"/>
      <c r="CB10" s="980"/>
      <c r="CC10" s="980"/>
      <c r="CD10" s="980"/>
      <c r="CE10" s="980"/>
      <c r="CF10" s="980"/>
      <c r="CG10" s="1001"/>
      <c r="CH10" s="976">
        <v>2</v>
      </c>
      <c r="CI10" s="977"/>
      <c r="CJ10" s="977"/>
      <c r="CK10" s="977"/>
      <c r="CL10" s="978"/>
      <c r="CM10" s="976">
        <v>356</v>
      </c>
      <c r="CN10" s="977"/>
      <c r="CO10" s="977"/>
      <c r="CP10" s="977"/>
      <c r="CQ10" s="978"/>
      <c r="CR10" s="976">
        <v>3</v>
      </c>
      <c r="CS10" s="977"/>
      <c r="CT10" s="977"/>
      <c r="CU10" s="977"/>
      <c r="CV10" s="978"/>
      <c r="CW10" s="976" t="s">
        <v>567</v>
      </c>
      <c r="CX10" s="977"/>
      <c r="CY10" s="977"/>
      <c r="CZ10" s="977"/>
      <c r="DA10" s="978"/>
      <c r="DB10" s="976" t="s">
        <v>567</v>
      </c>
      <c r="DC10" s="977"/>
      <c r="DD10" s="977"/>
      <c r="DE10" s="977"/>
      <c r="DF10" s="978"/>
      <c r="DG10" s="976" t="s">
        <v>567</v>
      </c>
      <c r="DH10" s="977"/>
      <c r="DI10" s="977"/>
      <c r="DJ10" s="977"/>
      <c r="DK10" s="978"/>
      <c r="DL10" s="976" t="s">
        <v>567</v>
      </c>
      <c r="DM10" s="977"/>
      <c r="DN10" s="977"/>
      <c r="DO10" s="977"/>
      <c r="DP10" s="978"/>
      <c r="DQ10" s="976" t="s">
        <v>567</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82517</v>
      </c>
      <c r="R23" s="1048"/>
      <c r="S23" s="1048"/>
      <c r="T23" s="1048"/>
      <c r="U23" s="1048"/>
      <c r="V23" s="1048">
        <v>79360</v>
      </c>
      <c r="W23" s="1048"/>
      <c r="X23" s="1048"/>
      <c r="Y23" s="1048"/>
      <c r="Z23" s="1048"/>
      <c r="AA23" s="1048">
        <v>3157</v>
      </c>
      <c r="AB23" s="1048"/>
      <c r="AC23" s="1048"/>
      <c r="AD23" s="1048"/>
      <c r="AE23" s="1055"/>
      <c r="AF23" s="1056">
        <v>2014</v>
      </c>
      <c r="AG23" s="1048"/>
      <c r="AH23" s="1048"/>
      <c r="AI23" s="1048"/>
      <c r="AJ23" s="1057"/>
      <c r="AK23" s="1058"/>
      <c r="AL23" s="1059"/>
      <c r="AM23" s="1059"/>
      <c r="AN23" s="1059"/>
      <c r="AO23" s="1059"/>
      <c r="AP23" s="1048">
        <v>42501</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18652</v>
      </c>
      <c r="R28" s="1038"/>
      <c r="S28" s="1038"/>
      <c r="T28" s="1038"/>
      <c r="U28" s="1038"/>
      <c r="V28" s="1038">
        <v>18062</v>
      </c>
      <c r="W28" s="1038"/>
      <c r="X28" s="1038"/>
      <c r="Y28" s="1038"/>
      <c r="Z28" s="1038"/>
      <c r="AA28" s="1038">
        <v>590</v>
      </c>
      <c r="AB28" s="1038"/>
      <c r="AC28" s="1038"/>
      <c r="AD28" s="1038"/>
      <c r="AE28" s="1039"/>
      <c r="AF28" s="1040">
        <v>590</v>
      </c>
      <c r="AG28" s="1038"/>
      <c r="AH28" s="1038"/>
      <c r="AI28" s="1038"/>
      <c r="AJ28" s="1041"/>
      <c r="AK28" s="1029">
        <v>2287</v>
      </c>
      <c r="AL28" s="1030"/>
      <c r="AM28" s="1030"/>
      <c r="AN28" s="1030"/>
      <c r="AO28" s="1030"/>
      <c r="AP28" s="1030" t="s">
        <v>546</v>
      </c>
      <c r="AQ28" s="1030"/>
      <c r="AR28" s="1030"/>
      <c r="AS28" s="1030"/>
      <c r="AT28" s="1030"/>
      <c r="AU28" s="1030" t="s">
        <v>547</v>
      </c>
      <c r="AV28" s="1030"/>
      <c r="AW28" s="1030"/>
      <c r="AX28" s="1030"/>
      <c r="AY28" s="1030"/>
      <c r="AZ28" s="1031" t="s">
        <v>546</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11125</v>
      </c>
      <c r="R29" s="1026"/>
      <c r="S29" s="1026"/>
      <c r="T29" s="1026"/>
      <c r="U29" s="1026"/>
      <c r="V29" s="1026">
        <v>10823</v>
      </c>
      <c r="W29" s="1026"/>
      <c r="X29" s="1026"/>
      <c r="Y29" s="1026"/>
      <c r="Z29" s="1026"/>
      <c r="AA29" s="1026">
        <v>303</v>
      </c>
      <c r="AB29" s="1026"/>
      <c r="AC29" s="1026"/>
      <c r="AD29" s="1026"/>
      <c r="AE29" s="1027"/>
      <c r="AF29" s="1022">
        <v>303</v>
      </c>
      <c r="AG29" s="1023"/>
      <c r="AH29" s="1023"/>
      <c r="AI29" s="1023"/>
      <c r="AJ29" s="1024"/>
      <c r="AK29" s="967">
        <v>2173</v>
      </c>
      <c r="AL29" s="958"/>
      <c r="AM29" s="958"/>
      <c r="AN29" s="958"/>
      <c r="AO29" s="958"/>
      <c r="AP29" s="958" t="s">
        <v>546</v>
      </c>
      <c r="AQ29" s="958"/>
      <c r="AR29" s="958"/>
      <c r="AS29" s="958"/>
      <c r="AT29" s="958"/>
      <c r="AU29" s="958" t="s">
        <v>546</v>
      </c>
      <c r="AV29" s="958"/>
      <c r="AW29" s="958"/>
      <c r="AX29" s="958"/>
      <c r="AY29" s="958"/>
      <c r="AZ29" s="1028" t="s">
        <v>546</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1597</v>
      </c>
      <c r="R30" s="1026"/>
      <c r="S30" s="1026"/>
      <c r="T30" s="1026"/>
      <c r="U30" s="1026"/>
      <c r="V30" s="1026">
        <v>1592</v>
      </c>
      <c r="W30" s="1026"/>
      <c r="X30" s="1026"/>
      <c r="Y30" s="1026"/>
      <c r="Z30" s="1026"/>
      <c r="AA30" s="1026">
        <v>5</v>
      </c>
      <c r="AB30" s="1026"/>
      <c r="AC30" s="1026"/>
      <c r="AD30" s="1026"/>
      <c r="AE30" s="1027"/>
      <c r="AF30" s="1022">
        <v>5</v>
      </c>
      <c r="AG30" s="1023"/>
      <c r="AH30" s="1023"/>
      <c r="AI30" s="1023"/>
      <c r="AJ30" s="1024"/>
      <c r="AK30" s="967">
        <v>333</v>
      </c>
      <c r="AL30" s="958"/>
      <c r="AM30" s="958"/>
      <c r="AN30" s="958"/>
      <c r="AO30" s="958"/>
      <c r="AP30" s="958" t="s">
        <v>546</v>
      </c>
      <c r="AQ30" s="958"/>
      <c r="AR30" s="958"/>
      <c r="AS30" s="958"/>
      <c r="AT30" s="958"/>
      <c r="AU30" s="958" t="s">
        <v>546</v>
      </c>
      <c r="AV30" s="958"/>
      <c r="AW30" s="958"/>
      <c r="AX30" s="958"/>
      <c r="AY30" s="958"/>
      <c r="AZ30" s="1028" t="s">
        <v>546</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3295</v>
      </c>
      <c r="R31" s="1026"/>
      <c r="S31" s="1026"/>
      <c r="T31" s="1026"/>
      <c r="U31" s="1026"/>
      <c r="V31" s="1026">
        <v>3095</v>
      </c>
      <c r="W31" s="1026"/>
      <c r="X31" s="1026"/>
      <c r="Y31" s="1026"/>
      <c r="Z31" s="1026"/>
      <c r="AA31" s="1026">
        <v>200</v>
      </c>
      <c r="AB31" s="1026"/>
      <c r="AC31" s="1026"/>
      <c r="AD31" s="1026"/>
      <c r="AE31" s="1027"/>
      <c r="AF31" s="1022">
        <v>4498</v>
      </c>
      <c r="AG31" s="1023"/>
      <c r="AH31" s="1023"/>
      <c r="AI31" s="1023"/>
      <c r="AJ31" s="1024"/>
      <c r="AK31" s="967">
        <v>19</v>
      </c>
      <c r="AL31" s="958"/>
      <c r="AM31" s="958"/>
      <c r="AN31" s="958"/>
      <c r="AO31" s="958"/>
      <c r="AP31" s="958">
        <v>58</v>
      </c>
      <c r="AQ31" s="958"/>
      <c r="AR31" s="958"/>
      <c r="AS31" s="958"/>
      <c r="AT31" s="958"/>
      <c r="AU31" s="958" t="s">
        <v>546</v>
      </c>
      <c r="AV31" s="958"/>
      <c r="AW31" s="958"/>
      <c r="AX31" s="958"/>
      <c r="AY31" s="958"/>
      <c r="AZ31" s="958" t="s">
        <v>546</v>
      </c>
      <c r="BA31" s="958"/>
      <c r="BB31" s="958"/>
      <c r="BC31" s="958"/>
      <c r="BD31" s="95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394</v>
      </c>
      <c r="C32" s="1018"/>
      <c r="D32" s="1018"/>
      <c r="E32" s="1018"/>
      <c r="F32" s="1018"/>
      <c r="G32" s="1018"/>
      <c r="H32" s="1018"/>
      <c r="I32" s="1018"/>
      <c r="J32" s="1018"/>
      <c r="K32" s="1018"/>
      <c r="L32" s="1018"/>
      <c r="M32" s="1018"/>
      <c r="N32" s="1018"/>
      <c r="O32" s="1018"/>
      <c r="P32" s="1019"/>
      <c r="Q32" s="1025">
        <v>2599</v>
      </c>
      <c r="R32" s="1026"/>
      <c r="S32" s="1026"/>
      <c r="T32" s="1026"/>
      <c r="U32" s="1026"/>
      <c r="V32" s="1026">
        <v>2565</v>
      </c>
      <c r="W32" s="1026"/>
      <c r="X32" s="1026"/>
      <c r="Y32" s="1026"/>
      <c r="Z32" s="1026"/>
      <c r="AA32" s="1026">
        <v>34</v>
      </c>
      <c r="AB32" s="1026"/>
      <c r="AC32" s="1026"/>
      <c r="AD32" s="1026"/>
      <c r="AE32" s="1027"/>
      <c r="AF32" s="1022">
        <v>1041</v>
      </c>
      <c r="AG32" s="1023"/>
      <c r="AH32" s="1023"/>
      <c r="AI32" s="1023"/>
      <c r="AJ32" s="1024"/>
      <c r="AK32" s="967">
        <v>770</v>
      </c>
      <c r="AL32" s="958"/>
      <c r="AM32" s="958"/>
      <c r="AN32" s="958"/>
      <c r="AO32" s="958"/>
      <c r="AP32" s="958">
        <v>10124</v>
      </c>
      <c r="AQ32" s="958"/>
      <c r="AR32" s="958"/>
      <c r="AS32" s="958"/>
      <c r="AT32" s="958"/>
      <c r="AU32" s="958">
        <v>134</v>
      </c>
      <c r="AV32" s="958"/>
      <c r="AW32" s="958"/>
      <c r="AX32" s="958"/>
      <c r="AY32" s="958"/>
      <c r="AZ32" s="958" t="s">
        <v>546</v>
      </c>
      <c r="BA32" s="958"/>
      <c r="BB32" s="958"/>
      <c r="BC32" s="958"/>
      <c r="BD32" s="95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6437</v>
      </c>
      <c r="AG63" s="946"/>
      <c r="AH63" s="946"/>
      <c r="AI63" s="946"/>
      <c r="AJ63" s="1009"/>
      <c r="AK63" s="1010"/>
      <c r="AL63" s="950"/>
      <c r="AM63" s="950"/>
      <c r="AN63" s="950"/>
      <c r="AO63" s="950"/>
      <c r="AP63" s="946">
        <v>10182</v>
      </c>
      <c r="AQ63" s="946"/>
      <c r="AR63" s="946"/>
      <c r="AS63" s="946"/>
      <c r="AT63" s="946"/>
      <c r="AU63" s="946">
        <v>134</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548</v>
      </c>
      <c r="C68" s="973"/>
      <c r="D68" s="973"/>
      <c r="E68" s="973"/>
      <c r="F68" s="973"/>
      <c r="G68" s="973"/>
      <c r="H68" s="973"/>
      <c r="I68" s="973"/>
      <c r="J68" s="973"/>
      <c r="K68" s="973"/>
      <c r="L68" s="973"/>
      <c r="M68" s="973"/>
      <c r="N68" s="973"/>
      <c r="O68" s="973"/>
      <c r="P68" s="974"/>
      <c r="Q68" s="975">
        <v>3170</v>
      </c>
      <c r="R68" s="969"/>
      <c r="S68" s="969"/>
      <c r="T68" s="969"/>
      <c r="U68" s="969"/>
      <c r="V68" s="969">
        <v>2986</v>
      </c>
      <c r="W68" s="969"/>
      <c r="X68" s="969"/>
      <c r="Y68" s="969"/>
      <c r="Z68" s="969"/>
      <c r="AA68" s="969">
        <v>183</v>
      </c>
      <c r="AB68" s="969"/>
      <c r="AC68" s="969"/>
      <c r="AD68" s="969"/>
      <c r="AE68" s="969"/>
      <c r="AF68" s="969">
        <v>150</v>
      </c>
      <c r="AG68" s="969"/>
      <c r="AH68" s="969"/>
      <c r="AI68" s="969"/>
      <c r="AJ68" s="969"/>
      <c r="AK68" s="969">
        <v>122</v>
      </c>
      <c r="AL68" s="969"/>
      <c r="AM68" s="969"/>
      <c r="AN68" s="969"/>
      <c r="AO68" s="969"/>
      <c r="AP68" s="969">
        <v>1670</v>
      </c>
      <c r="AQ68" s="969"/>
      <c r="AR68" s="969"/>
      <c r="AS68" s="969"/>
      <c r="AT68" s="969"/>
      <c r="AU68" s="969">
        <v>657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549</v>
      </c>
      <c r="C69" s="962"/>
      <c r="D69" s="962"/>
      <c r="E69" s="962"/>
      <c r="F69" s="962"/>
      <c r="G69" s="962"/>
      <c r="H69" s="962"/>
      <c r="I69" s="962"/>
      <c r="J69" s="962"/>
      <c r="K69" s="962"/>
      <c r="L69" s="962"/>
      <c r="M69" s="962"/>
      <c r="N69" s="962"/>
      <c r="O69" s="962"/>
      <c r="P69" s="963"/>
      <c r="Q69" s="964">
        <v>215</v>
      </c>
      <c r="R69" s="958"/>
      <c r="S69" s="958"/>
      <c r="T69" s="958"/>
      <c r="U69" s="958"/>
      <c r="V69" s="958">
        <v>200</v>
      </c>
      <c r="W69" s="958"/>
      <c r="X69" s="958"/>
      <c r="Y69" s="958"/>
      <c r="Z69" s="958"/>
      <c r="AA69" s="958">
        <v>14</v>
      </c>
      <c r="AB69" s="958"/>
      <c r="AC69" s="958"/>
      <c r="AD69" s="958"/>
      <c r="AE69" s="958"/>
      <c r="AF69" s="958">
        <v>14</v>
      </c>
      <c r="AG69" s="958"/>
      <c r="AH69" s="958"/>
      <c r="AI69" s="958"/>
      <c r="AJ69" s="958"/>
      <c r="AK69" s="958" t="s">
        <v>556</v>
      </c>
      <c r="AL69" s="958"/>
      <c r="AM69" s="958"/>
      <c r="AN69" s="958"/>
      <c r="AO69" s="958"/>
      <c r="AP69" s="958" t="s">
        <v>557</v>
      </c>
      <c r="AQ69" s="958"/>
      <c r="AR69" s="958"/>
      <c r="AS69" s="958"/>
      <c r="AT69" s="958"/>
      <c r="AU69" s="958" t="s">
        <v>556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550</v>
      </c>
      <c r="C70" s="962"/>
      <c r="D70" s="962"/>
      <c r="E70" s="962"/>
      <c r="F70" s="962"/>
      <c r="G70" s="962"/>
      <c r="H70" s="962"/>
      <c r="I70" s="962"/>
      <c r="J70" s="962"/>
      <c r="K70" s="962"/>
      <c r="L70" s="962"/>
      <c r="M70" s="962"/>
      <c r="N70" s="962"/>
      <c r="O70" s="962"/>
      <c r="P70" s="963"/>
      <c r="Q70" s="964">
        <v>7535</v>
      </c>
      <c r="R70" s="958"/>
      <c r="S70" s="958"/>
      <c r="T70" s="958"/>
      <c r="U70" s="958"/>
      <c r="V70" s="958">
        <v>7036</v>
      </c>
      <c r="W70" s="958"/>
      <c r="X70" s="958"/>
      <c r="Y70" s="958"/>
      <c r="Z70" s="958"/>
      <c r="AA70" s="958">
        <v>499</v>
      </c>
      <c r="AB70" s="958"/>
      <c r="AC70" s="958"/>
      <c r="AD70" s="958"/>
      <c r="AE70" s="958"/>
      <c r="AF70" s="958">
        <v>512</v>
      </c>
      <c r="AG70" s="958"/>
      <c r="AH70" s="958"/>
      <c r="AI70" s="958"/>
      <c r="AJ70" s="958"/>
      <c r="AK70" s="958">
        <v>2</v>
      </c>
      <c r="AL70" s="958"/>
      <c r="AM70" s="958"/>
      <c r="AN70" s="958"/>
      <c r="AO70" s="958"/>
      <c r="AP70" s="958" t="s">
        <v>556</v>
      </c>
      <c r="AQ70" s="958"/>
      <c r="AR70" s="958"/>
      <c r="AS70" s="958"/>
      <c r="AT70" s="958"/>
      <c r="AU70" s="958" t="s">
        <v>556</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551</v>
      </c>
      <c r="C71" s="962"/>
      <c r="D71" s="962"/>
      <c r="E71" s="962"/>
      <c r="F71" s="962"/>
      <c r="G71" s="962"/>
      <c r="H71" s="962"/>
      <c r="I71" s="962"/>
      <c r="J71" s="962"/>
      <c r="K71" s="962"/>
      <c r="L71" s="962"/>
      <c r="M71" s="962"/>
      <c r="N71" s="962"/>
      <c r="O71" s="962"/>
      <c r="P71" s="963"/>
      <c r="Q71" s="964">
        <v>141</v>
      </c>
      <c r="R71" s="958"/>
      <c r="S71" s="958"/>
      <c r="T71" s="958"/>
      <c r="U71" s="958"/>
      <c r="V71" s="958">
        <v>128</v>
      </c>
      <c r="W71" s="958"/>
      <c r="X71" s="958"/>
      <c r="Y71" s="958"/>
      <c r="Z71" s="958"/>
      <c r="AA71" s="958">
        <v>13</v>
      </c>
      <c r="AB71" s="958"/>
      <c r="AC71" s="958"/>
      <c r="AD71" s="958"/>
      <c r="AE71" s="958"/>
      <c r="AF71" s="958" t="s">
        <v>556</v>
      </c>
      <c r="AG71" s="958"/>
      <c r="AH71" s="958"/>
      <c r="AI71" s="958"/>
      <c r="AJ71" s="958"/>
      <c r="AK71" s="958">
        <v>8</v>
      </c>
      <c r="AL71" s="958"/>
      <c r="AM71" s="958"/>
      <c r="AN71" s="958"/>
      <c r="AO71" s="958"/>
      <c r="AP71" s="958" t="s">
        <v>556</v>
      </c>
      <c r="AQ71" s="958"/>
      <c r="AR71" s="958"/>
      <c r="AS71" s="958"/>
      <c r="AT71" s="958"/>
      <c r="AU71" s="958" t="s">
        <v>556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552</v>
      </c>
      <c r="C72" s="962"/>
      <c r="D72" s="962"/>
      <c r="E72" s="962"/>
      <c r="F72" s="962"/>
      <c r="G72" s="962"/>
      <c r="H72" s="962"/>
      <c r="I72" s="962"/>
      <c r="J72" s="962"/>
      <c r="K72" s="962"/>
      <c r="L72" s="962"/>
      <c r="M72" s="962"/>
      <c r="N72" s="962"/>
      <c r="O72" s="962"/>
      <c r="P72" s="963"/>
      <c r="Q72" s="964">
        <v>276</v>
      </c>
      <c r="R72" s="958"/>
      <c r="S72" s="958"/>
      <c r="T72" s="958"/>
      <c r="U72" s="958"/>
      <c r="V72" s="958">
        <v>247</v>
      </c>
      <c r="W72" s="958"/>
      <c r="X72" s="958"/>
      <c r="Y72" s="958"/>
      <c r="Z72" s="958"/>
      <c r="AA72" s="958">
        <v>29</v>
      </c>
      <c r="AB72" s="958"/>
      <c r="AC72" s="958"/>
      <c r="AD72" s="958"/>
      <c r="AE72" s="958"/>
      <c r="AF72" s="958">
        <v>29</v>
      </c>
      <c r="AG72" s="958"/>
      <c r="AH72" s="958"/>
      <c r="AI72" s="958"/>
      <c r="AJ72" s="958"/>
      <c r="AK72" s="958">
        <v>26</v>
      </c>
      <c r="AL72" s="958"/>
      <c r="AM72" s="958"/>
      <c r="AN72" s="958"/>
      <c r="AO72" s="958"/>
      <c r="AP72" s="958" t="s">
        <v>556</v>
      </c>
      <c r="AQ72" s="958"/>
      <c r="AR72" s="958"/>
      <c r="AS72" s="958"/>
      <c r="AT72" s="958"/>
      <c r="AU72" s="958" t="s">
        <v>556</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553</v>
      </c>
      <c r="C73" s="962"/>
      <c r="D73" s="962"/>
      <c r="E73" s="962"/>
      <c r="F73" s="962"/>
      <c r="G73" s="962"/>
      <c r="H73" s="962"/>
      <c r="I73" s="962"/>
      <c r="J73" s="962"/>
      <c r="K73" s="962"/>
      <c r="L73" s="962"/>
      <c r="M73" s="962"/>
      <c r="N73" s="962"/>
      <c r="O73" s="962"/>
      <c r="P73" s="963"/>
      <c r="Q73" s="964">
        <v>41</v>
      </c>
      <c r="R73" s="958"/>
      <c r="S73" s="958"/>
      <c r="T73" s="958"/>
      <c r="U73" s="958"/>
      <c r="V73" s="958">
        <v>18</v>
      </c>
      <c r="W73" s="958"/>
      <c r="X73" s="958"/>
      <c r="Y73" s="958"/>
      <c r="Z73" s="958"/>
      <c r="AA73" s="958">
        <v>23</v>
      </c>
      <c r="AB73" s="958"/>
      <c r="AC73" s="958"/>
      <c r="AD73" s="958"/>
      <c r="AE73" s="958"/>
      <c r="AF73" s="958">
        <v>23</v>
      </c>
      <c r="AG73" s="958"/>
      <c r="AH73" s="958"/>
      <c r="AI73" s="958"/>
      <c r="AJ73" s="958"/>
      <c r="AK73" s="958" t="s">
        <v>556</v>
      </c>
      <c r="AL73" s="958"/>
      <c r="AM73" s="958"/>
      <c r="AN73" s="958"/>
      <c r="AO73" s="958"/>
      <c r="AP73" s="958" t="s">
        <v>556</v>
      </c>
      <c r="AQ73" s="958"/>
      <c r="AR73" s="958"/>
      <c r="AS73" s="958"/>
      <c r="AT73" s="958"/>
      <c r="AU73" s="958" t="s">
        <v>556</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554</v>
      </c>
      <c r="C74" s="962"/>
      <c r="D74" s="962"/>
      <c r="E74" s="962"/>
      <c r="F74" s="962"/>
      <c r="G74" s="962"/>
      <c r="H74" s="962"/>
      <c r="I74" s="962"/>
      <c r="J74" s="962"/>
      <c r="K74" s="962"/>
      <c r="L74" s="962"/>
      <c r="M74" s="962"/>
      <c r="N74" s="962"/>
      <c r="O74" s="962"/>
      <c r="P74" s="963"/>
      <c r="Q74" s="964">
        <v>298</v>
      </c>
      <c r="R74" s="958"/>
      <c r="S74" s="958"/>
      <c r="T74" s="958"/>
      <c r="U74" s="958"/>
      <c r="V74" s="958">
        <v>271</v>
      </c>
      <c r="W74" s="958"/>
      <c r="X74" s="958"/>
      <c r="Y74" s="958"/>
      <c r="Z74" s="958"/>
      <c r="AA74" s="958">
        <v>27</v>
      </c>
      <c r="AB74" s="958"/>
      <c r="AC74" s="958"/>
      <c r="AD74" s="958"/>
      <c r="AE74" s="958"/>
      <c r="AF74" s="958">
        <v>27</v>
      </c>
      <c r="AG74" s="958"/>
      <c r="AH74" s="958"/>
      <c r="AI74" s="958"/>
      <c r="AJ74" s="958"/>
      <c r="AK74" s="958" t="s">
        <v>556</v>
      </c>
      <c r="AL74" s="958"/>
      <c r="AM74" s="958"/>
      <c r="AN74" s="958"/>
      <c r="AO74" s="958"/>
      <c r="AP74" s="958" t="s">
        <v>556</v>
      </c>
      <c r="AQ74" s="958"/>
      <c r="AR74" s="958"/>
      <c r="AS74" s="958"/>
      <c r="AT74" s="958"/>
      <c r="AU74" s="958" t="s">
        <v>556</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555</v>
      </c>
      <c r="C75" s="962"/>
      <c r="D75" s="962"/>
      <c r="E75" s="962"/>
      <c r="F75" s="962"/>
      <c r="G75" s="962"/>
      <c r="H75" s="962"/>
      <c r="I75" s="962"/>
      <c r="J75" s="962"/>
      <c r="K75" s="962"/>
      <c r="L75" s="962"/>
      <c r="M75" s="962"/>
      <c r="N75" s="962"/>
      <c r="O75" s="962"/>
      <c r="P75" s="963"/>
      <c r="Q75" s="965">
        <v>157647</v>
      </c>
      <c r="R75" s="966"/>
      <c r="S75" s="966"/>
      <c r="T75" s="966"/>
      <c r="U75" s="967"/>
      <c r="V75" s="968">
        <v>152544</v>
      </c>
      <c r="W75" s="966"/>
      <c r="X75" s="966"/>
      <c r="Y75" s="966"/>
      <c r="Z75" s="967"/>
      <c r="AA75" s="968">
        <v>5102</v>
      </c>
      <c r="AB75" s="966"/>
      <c r="AC75" s="966"/>
      <c r="AD75" s="966"/>
      <c r="AE75" s="967"/>
      <c r="AF75" s="968">
        <v>5102</v>
      </c>
      <c r="AG75" s="966"/>
      <c r="AH75" s="966"/>
      <c r="AI75" s="966"/>
      <c r="AJ75" s="967"/>
      <c r="AK75" s="958" t="s">
        <v>556</v>
      </c>
      <c r="AL75" s="958"/>
      <c r="AM75" s="958"/>
      <c r="AN75" s="958"/>
      <c r="AO75" s="958"/>
      <c r="AP75" s="958" t="s">
        <v>556</v>
      </c>
      <c r="AQ75" s="958"/>
      <c r="AR75" s="958"/>
      <c r="AS75" s="958"/>
      <c r="AT75" s="958"/>
      <c r="AU75" s="958" t="s">
        <v>556</v>
      </c>
      <c r="AV75" s="958"/>
      <c r="AW75" s="958"/>
      <c r="AX75" s="958"/>
      <c r="AY75" s="958"/>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5857</v>
      </c>
      <c r="AG88" s="946"/>
      <c r="AH88" s="946"/>
      <c r="AI88" s="946"/>
      <c r="AJ88" s="946"/>
      <c r="AK88" s="950"/>
      <c r="AL88" s="950"/>
      <c r="AM88" s="950"/>
      <c r="AN88" s="950"/>
      <c r="AO88" s="950"/>
      <c r="AP88" s="946">
        <v>1670</v>
      </c>
      <c r="AQ88" s="946"/>
      <c r="AR88" s="946"/>
      <c r="AS88" s="946"/>
      <c r="AT88" s="946"/>
      <c r="AU88" s="946">
        <v>657</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60</v>
      </c>
      <c r="CS102" s="940"/>
      <c r="CT102" s="940"/>
      <c r="CU102" s="940"/>
      <c r="CV102" s="941"/>
      <c r="CW102" s="939">
        <v>5</v>
      </c>
      <c r="CX102" s="940"/>
      <c r="CY102" s="940"/>
      <c r="CZ102" s="940"/>
      <c r="DA102" s="941"/>
      <c r="DB102" s="939">
        <v>25</v>
      </c>
      <c r="DC102" s="940"/>
      <c r="DD102" s="940"/>
      <c r="DE102" s="940"/>
      <c r="DF102" s="941"/>
      <c r="DG102" s="939" t="s">
        <v>568</v>
      </c>
      <c r="DH102" s="940"/>
      <c r="DI102" s="940"/>
      <c r="DJ102" s="940"/>
      <c r="DK102" s="941"/>
      <c r="DL102" s="939" t="s">
        <v>568</v>
      </c>
      <c r="DM102" s="940"/>
      <c r="DN102" s="940"/>
      <c r="DO102" s="940"/>
      <c r="DP102" s="941"/>
      <c r="DQ102" s="939" t="s">
        <v>568</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3523256</v>
      </c>
      <c r="AB110" s="876"/>
      <c r="AC110" s="876"/>
      <c r="AD110" s="876"/>
      <c r="AE110" s="877"/>
      <c r="AF110" s="878">
        <v>3517044</v>
      </c>
      <c r="AG110" s="876"/>
      <c r="AH110" s="876"/>
      <c r="AI110" s="876"/>
      <c r="AJ110" s="877"/>
      <c r="AK110" s="878">
        <v>3613553</v>
      </c>
      <c r="AL110" s="876"/>
      <c r="AM110" s="876"/>
      <c r="AN110" s="876"/>
      <c r="AO110" s="877"/>
      <c r="AP110" s="879">
        <v>11.9</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44235757</v>
      </c>
      <c r="BR110" s="829"/>
      <c r="BS110" s="829"/>
      <c r="BT110" s="829"/>
      <c r="BU110" s="829"/>
      <c r="BV110" s="829">
        <v>43843787</v>
      </c>
      <c r="BW110" s="829"/>
      <c r="BX110" s="829"/>
      <c r="BY110" s="829"/>
      <c r="BZ110" s="829"/>
      <c r="CA110" s="829">
        <v>42501146</v>
      </c>
      <c r="CB110" s="829"/>
      <c r="CC110" s="829"/>
      <c r="CD110" s="829"/>
      <c r="CE110" s="829"/>
      <c r="CF110" s="853">
        <v>139.4</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2956418</v>
      </c>
      <c r="BR112" s="804"/>
      <c r="BS112" s="804"/>
      <c r="BT112" s="804"/>
      <c r="BU112" s="804"/>
      <c r="BV112" s="804">
        <v>3010579</v>
      </c>
      <c r="BW112" s="804"/>
      <c r="BX112" s="804"/>
      <c r="BY112" s="804"/>
      <c r="BZ112" s="804"/>
      <c r="CA112" s="804">
        <v>3199276</v>
      </c>
      <c r="CB112" s="804"/>
      <c r="CC112" s="804"/>
      <c r="CD112" s="804"/>
      <c r="CE112" s="804"/>
      <c r="CF112" s="862">
        <v>10.5</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450461</v>
      </c>
      <c r="AB113" s="906"/>
      <c r="AC113" s="906"/>
      <c r="AD113" s="906"/>
      <c r="AE113" s="907"/>
      <c r="AF113" s="908">
        <v>466732</v>
      </c>
      <c r="AG113" s="906"/>
      <c r="AH113" s="906"/>
      <c r="AI113" s="906"/>
      <c r="AJ113" s="907"/>
      <c r="AK113" s="908">
        <v>434412</v>
      </c>
      <c r="AL113" s="906"/>
      <c r="AM113" s="906"/>
      <c r="AN113" s="906"/>
      <c r="AO113" s="907"/>
      <c r="AP113" s="909">
        <v>1.4</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1221573</v>
      </c>
      <c r="BR113" s="804"/>
      <c r="BS113" s="804"/>
      <c r="BT113" s="804"/>
      <c r="BU113" s="804"/>
      <c r="BV113" s="804">
        <v>962479</v>
      </c>
      <c r="BW113" s="804"/>
      <c r="BX113" s="804"/>
      <c r="BY113" s="804"/>
      <c r="BZ113" s="804"/>
      <c r="CA113" s="804">
        <v>657142</v>
      </c>
      <c r="CB113" s="804"/>
      <c r="CC113" s="804"/>
      <c r="CD113" s="804"/>
      <c r="CE113" s="804"/>
      <c r="CF113" s="862">
        <v>2.2000000000000002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447265</v>
      </c>
      <c r="AB114" s="767"/>
      <c r="AC114" s="767"/>
      <c r="AD114" s="767"/>
      <c r="AE114" s="768"/>
      <c r="AF114" s="769">
        <v>410311</v>
      </c>
      <c r="AG114" s="767"/>
      <c r="AH114" s="767"/>
      <c r="AI114" s="767"/>
      <c r="AJ114" s="768"/>
      <c r="AK114" s="769">
        <v>373678</v>
      </c>
      <c r="AL114" s="767"/>
      <c r="AM114" s="767"/>
      <c r="AN114" s="767"/>
      <c r="AO114" s="768"/>
      <c r="AP114" s="811">
        <v>1.2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5176685</v>
      </c>
      <c r="BR114" s="804"/>
      <c r="BS114" s="804"/>
      <c r="BT114" s="804"/>
      <c r="BU114" s="804"/>
      <c r="BV114" s="804">
        <v>5433834</v>
      </c>
      <c r="BW114" s="804"/>
      <c r="BX114" s="804"/>
      <c r="BY114" s="804"/>
      <c r="BZ114" s="804"/>
      <c r="CA114" s="804">
        <v>5706081</v>
      </c>
      <c r="CB114" s="804"/>
      <c r="CC114" s="804"/>
      <c r="CD114" s="804"/>
      <c r="CE114" s="804"/>
      <c r="CF114" s="862">
        <v>18.7</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v>11353</v>
      </c>
      <c r="CB115" s="804"/>
      <c r="CC115" s="804"/>
      <c r="CD115" s="804"/>
      <c r="CE115" s="804"/>
      <c r="CF115" s="862">
        <v>0</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55</v>
      </c>
      <c r="AB116" s="767"/>
      <c r="AC116" s="767"/>
      <c r="AD116" s="767"/>
      <c r="AE116" s="768"/>
      <c r="AF116" s="769" t="s">
        <v>121</v>
      </c>
      <c r="AG116" s="767"/>
      <c r="AH116" s="767"/>
      <c r="AI116" s="767"/>
      <c r="AJ116" s="768"/>
      <c r="AK116" s="769">
        <v>148</v>
      </c>
      <c r="AL116" s="767"/>
      <c r="AM116" s="767"/>
      <c r="AN116" s="767"/>
      <c r="AO116" s="768"/>
      <c r="AP116" s="811">
        <v>0</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4421037</v>
      </c>
      <c r="AB117" s="890"/>
      <c r="AC117" s="890"/>
      <c r="AD117" s="890"/>
      <c r="AE117" s="891"/>
      <c r="AF117" s="892">
        <v>4394087</v>
      </c>
      <c r="AG117" s="890"/>
      <c r="AH117" s="890"/>
      <c r="AI117" s="890"/>
      <c r="AJ117" s="891"/>
      <c r="AK117" s="892">
        <v>4421791</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53590433</v>
      </c>
      <c r="BR119" s="832"/>
      <c r="BS119" s="832"/>
      <c r="BT119" s="832"/>
      <c r="BU119" s="832"/>
      <c r="BV119" s="832">
        <v>53250679</v>
      </c>
      <c r="BW119" s="832"/>
      <c r="BX119" s="832"/>
      <c r="BY119" s="832"/>
      <c r="BZ119" s="832"/>
      <c r="CA119" s="832">
        <v>52074998</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13086640</v>
      </c>
      <c r="BR120" s="829"/>
      <c r="BS120" s="829"/>
      <c r="BT120" s="829"/>
      <c r="BU120" s="829"/>
      <c r="BV120" s="829">
        <v>12818096</v>
      </c>
      <c r="BW120" s="829"/>
      <c r="BX120" s="829"/>
      <c r="BY120" s="829"/>
      <c r="BZ120" s="829"/>
      <c r="CA120" s="829">
        <v>12917103</v>
      </c>
      <c r="CB120" s="829"/>
      <c r="CC120" s="829"/>
      <c r="CD120" s="829"/>
      <c r="CE120" s="829"/>
      <c r="CF120" s="853">
        <v>42.4</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2956418</v>
      </c>
      <c r="DH120" s="829"/>
      <c r="DI120" s="829"/>
      <c r="DJ120" s="829"/>
      <c r="DK120" s="829"/>
      <c r="DL120" s="829">
        <v>3010579</v>
      </c>
      <c r="DM120" s="829"/>
      <c r="DN120" s="829"/>
      <c r="DO120" s="829"/>
      <c r="DP120" s="829"/>
      <c r="DQ120" s="829">
        <v>3199276</v>
      </c>
      <c r="DR120" s="829"/>
      <c r="DS120" s="829"/>
      <c r="DT120" s="829"/>
      <c r="DU120" s="829"/>
      <c r="DV120" s="830">
        <v>10.5</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2108063</v>
      </c>
      <c r="BR121" s="804"/>
      <c r="BS121" s="804"/>
      <c r="BT121" s="804"/>
      <c r="BU121" s="804"/>
      <c r="BV121" s="804">
        <v>2106874</v>
      </c>
      <c r="BW121" s="804"/>
      <c r="BX121" s="804"/>
      <c r="BY121" s="804"/>
      <c r="BZ121" s="804"/>
      <c r="CA121" s="804">
        <v>1991760</v>
      </c>
      <c r="CB121" s="804"/>
      <c r="CC121" s="804"/>
      <c r="CD121" s="804"/>
      <c r="CE121" s="804"/>
      <c r="CF121" s="862">
        <v>6.5</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30084060</v>
      </c>
      <c r="BR122" s="832"/>
      <c r="BS122" s="832"/>
      <c r="BT122" s="832"/>
      <c r="BU122" s="832"/>
      <c r="BV122" s="832">
        <v>28922699</v>
      </c>
      <c r="BW122" s="832"/>
      <c r="BX122" s="832"/>
      <c r="BY122" s="832"/>
      <c r="BZ122" s="832"/>
      <c r="CA122" s="832">
        <v>27762844</v>
      </c>
      <c r="CB122" s="832"/>
      <c r="CC122" s="832"/>
      <c r="CD122" s="832"/>
      <c r="CE122" s="832"/>
      <c r="CF122" s="833">
        <v>91.1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45278763</v>
      </c>
      <c r="BR123" s="820"/>
      <c r="BS123" s="820"/>
      <c r="BT123" s="820"/>
      <c r="BU123" s="820"/>
      <c r="BV123" s="820">
        <v>43847669</v>
      </c>
      <c r="BW123" s="820"/>
      <c r="BX123" s="820"/>
      <c r="BY123" s="820"/>
      <c r="BZ123" s="820"/>
      <c r="CA123" s="820">
        <v>42671707</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27.9</v>
      </c>
      <c r="BR124" s="818"/>
      <c r="BS124" s="818"/>
      <c r="BT124" s="818"/>
      <c r="BU124" s="818"/>
      <c r="BV124" s="818">
        <v>31.8</v>
      </c>
      <c r="BW124" s="818"/>
      <c r="BX124" s="818"/>
      <c r="BY124" s="818"/>
      <c r="BZ124" s="818"/>
      <c r="CA124" s="818">
        <v>30.8</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127824</v>
      </c>
      <c r="AB128" s="788"/>
      <c r="AC128" s="788"/>
      <c r="AD128" s="788"/>
      <c r="AE128" s="789"/>
      <c r="AF128" s="790">
        <v>121893</v>
      </c>
      <c r="AG128" s="788"/>
      <c r="AH128" s="788"/>
      <c r="AI128" s="788"/>
      <c r="AJ128" s="789"/>
      <c r="AK128" s="790">
        <v>87492</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11.68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v>11353</v>
      </c>
      <c r="DR128" s="778"/>
      <c r="DS128" s="778"/>
      <c r="DT128" s="778"/>
      <c r="DU128" s="778"/>
      <c r="DV128" s="779">
        <v>0</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32420575</v>
      </c>
      <c r="AB129" s="767"/>
      <c r="AC129" s="767"/>
      <c r="AD129" s="767"/>
      <c r="AE129" s="768"/>
      <c r="AF129" s="769">
        <v>32187220</v>
      </c>
      <c r="AG129" s="767"/>
      <c r="AH129" s="767"/>
      <c r="AI129" s="767"/>
      <c r="AJ129" s="768"/>
      <c r="AK129" s="769">
        <v>33037283</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16.68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2684147</v>
      </c>
      <c r="AB130" s="767"/>
      <c r="AC130" s="767"/>
      <c r="AD130" s="767"/>
      <c r="AE130" s="768"/>
      <c r="AF130" s="769">
        <v>2624319</v>
      </c>
      <c r="AG130" s="767"/>
      <c r="AH130" s="767"/>
      <c r="AI130" s="767"/>
      <c r="AJ130" s="768"/>
      <c r="AK130" s="769">
        <v>2552691</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5.6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29736428</v>
      </c>
      <c r="AB131" s="751"/>
      <c r="AC131" s="751"/>
      <c r="AD131" s="751"/>
      <c r="AE131" s="752"/>
      <c r="AF131" s="753">
        <v>29562901</v>
      </c>
      <c r="AG131" s="751"/>
      <c r="AH131" s="751"/>
      <c r="AI131" s="751"/>
      <c r="AJ131" s="752"/>
      <c r="AK131" s="753">
        <v>30484592</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30.8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5.41109376</v>
      </c>
      <c r="AB132" s="732"/>
      <c r="AC132" s="732"/>
      <c r="AD132" s="732"/>
      <c r="AE132" s="733"/>
      <c r="AF132" s="734">
        <v>5.5741315780000003</v>
      </c>
      <c r="AG132" s="732"/>
      <c r="AH132" s="732"/>
      <c r="AI132" s="732"/>
      <c r="AJ132" s="733"/>
      <c r="AK132" s="734">
        <v>5.8442901249999997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5.9</v>
      </c>
      <c r="AB133" s="711"/>
      <c r="AC133" s="711"/>
      <c r="AD133" s="711"/>
      <c r="AE133" s="712"/>
      <c r="AF133" s="710">
        <v>5.6</v>
      </c>
      <c r="AG133" s="711"/>
      <c r="AH133" s="711"/>
      <c r="AI133" s="711"/>
      <c r="AJ133" s="712"/>
      <c r="AK133" s="710">
        <v>5.6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7plEQzjrNG/BlyOW7PL8pABadTyBFeHHXPPRyA1yD43gI9+5OVTM0NQ6vCTdciYiHnH8wYjrDeb+WxZUn5fqA==" saltValue="Jq1GghSvnHlNc802RS7u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GnBzL8FZsP8TTTKhe8A4uiH0xBTBaOpR3gtpIFeXbdYUoLIaejd7c5CgQPfiOaf0eQ3x4z2hZhPVxYe5/OJ0A==" saltValue="huZyVAh8TIziHRSOXw5TK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9QmQ3SQw9ngVhNXXI5k9p2g5epS2qOBOI5kohcQXKB6NyEQjgcI1L2UdgX2GF7nD5+Kzvi8UJuNz04RAX8EGw==" saltValue="uDcG2zAAqS4LNrBCAlMgo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9927396</v>
      </c>
      <c r="AP9" s="274">
        <v>69772</v>
      </c>
      <c r="AQ9" s="275">
        <v>63160</v>
      </c>
      <c r="AR9" s="276">
        <v>10.5</v>
      </c>
    </row>
    <row r="10" spans="1:46" ht="13.5" customHeight="1" x14ac:dyDescent="0.15">
      <c r="A10" s="259"/>
      <c r="AK10" s="1117" t="s">
        <v>484</v>
      </c>
      <c r="AL10" s="1118"/>
      <c r="AM10" s="1118"/>
      <c r="AN10" s="1119"/>
      <c r="AO10" s="277">
        <v>199810</v>
      </c>
      <c r="AP10" s="277">
        <v>1404</v>
      </c>
      <c r="AQ10" s="278">
        <v>4257</v>
      </c>
      <c r="AR10" s="279">
        <v>-67</v>
      </c>
    </row>
    <row r="11" spans="1:46" ht="13.5" customHeight="1" x14ac:dyDescent="0.15">
      <c r="A11" s="259"/>
      <c r="AK11" s="1117" t="s">
        <v>485</v>
      </c>
      <c r="AL11" s="1118"/>
      <c r="AM11" s="1118"/>
      <c r="AN11" s="1119"/>
      <c r="AO11" s="277">
        <v>61784</v>
      </c>
      <c r="AP11" s="277">
        <v>434</v>
      </c>
      <c r="AQ11" s="278">
        <v>595</v>
      </c>
      <c r="AR11" s="279">
        <v>-27.1</v>
      </c>
    </row>
    <row r="12" spans="1:46" ht="13.5" customHeight="1" x14ac:dyDescent="0.15">
      <c r="A12" s="259"/>
      <c r="AK12" s="1117" t="s">
        <v>486</v>
      </c>
      <c r="AL12" s="1118"/>
      <c r="AM12" s="1118"/>
      <c r="AN12" s="1119"/>
      <c r="AO12" s="277" t="s">
        <v>487</v>
      </c>
      <c r="AP12" s="277" t="s">
        <v>487</v>
      </c>
      <c r="AQ12" s="278">
        <v>9</v>
      </c>
      <c r="AR12" s="279" t="s">
        <v>487</v>
      </c>
    </row>
    <row r="13" spans="1:46" ht="13.5" customHeight="1" x14ac:dyDescent="0.15">
      <c r="A13" s="259"/>
      <c r="AK13" s="1117" t="s">
        <v>488</v>
      </c>
      <c r="AL13" s="1118"/>
      <c r="AM13" s="1118"/>
      <c r="AN13" s="1119"/>
      <c r="AO13" s="277">
        <v>703685</v>
      </c>
      <c r="AP13" s="277">
        <v>4946</v>
      </c>
      <c r="AQ13" s="278">
        <v>2608</v>
      </c>
      <c r="AR13" s="279">
        <v>89.6</v>
      </c>
    </row>
    <row r="14" spans="1:46" ht="13.5" customHeight="1" x14ac:dyDescent="0.15">
      <c r="A14" s="259"/>
      <c r="AK14" s="1117" t="s">
        <v>489</v>
      </c>
      <c r="AL14" s="1118"/>
      <c r="AM14" s="1118"/>
      <c r="AN14" s="1119"/>
      <c r="AO14" s="277">
        <v>178961</v>
      </c>
      <c r="AP14" s="277">
        <v>1258</v>
      </c>
      <c r="AQ14" s="278">
        <v>1202</v>
      </c>
      <c r="AR14" s="279">
        <v>4.7</v>
      </c>
    </row>
    <row r="15" spans="1:46" ht="13.5" customHeight="1" x14ac:dyDescent="0.15">
      <c r="A15" s="259"/>
      <c r="AK15" s="1120" t="s">
        <v>490</v>
      </c>
      <c r="AL15" s="1121"/>
      <c r="AM15" s="1121"/>
      <c r="AN15" s="1122"/>
      <c r="AO15" s="277">
        <v>-311135</v>
      </c>
      <c r="AP15" s="277">
        <v>-2187</v>
      </c>
      <c r="AQ15" s="278">
        <v>-3084</v>
      </c>
      <c r="AR15" s="279">
        <v>-29.1</v>
      </c>
    </row>
    <row r="16" spans="1:46" x14ac:dyDescent="0.15">
      <c r="A16" s="259"/>
      <c r="AK16" s="1120" t="s">
        <v>177</v>
      </c>
      <c r="AL16" s="1121"/>
      <c r="AM16" s="1121"/>
      <c r="AN16" s="1122"/>
      <c r="AO16" s="277">
        <v>10760501</v>
      </c>
      <c r="AP16" s="277">
        <v>75627</v>
      </c>
      <c r="AQ16" s="278">
        <v>68747</v>
      </c>
      <c r="AR16" s="279">
        <v>10</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6.58</v>
      </c>
      <c r="AP21" s="290">
        <v>6.22</v>
      </c>
      <c r="AQ21" s="291">
        <v>0.36</v>
      </c>
      <c r="AS21" s="292"/>
      <c r="AT21" s="288"/>
    </row>
    <row r="22" spans="1:46" s="260" customFormat="1" x14ac:dyDescent="0.15">
      <c r="A22" s="288"/>
      <c r="AK22" s="1123" t="s">
        <v>496</v>
      </c>
      <c r="AL22" s="1124"/>
      <c r="AM22" s="1124"/>
      <c r="AN22" s="1125"/>
      <c r="AO22" s="293">
        <v>95.5</v>
      </c>
      <c r="AP22" s="294">
        <v>98.7</v>
      </c>
      <c r="AQ22" s="295">
        <v>-3.2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3613553</v>
      </c>
      <c r="AP32" s="303">
        <v>25397</v>
      </c>
      <c r="AQ32" s="304">
        <v>33476</v>
      </c>
      <c r="AR32" s="305">
        <v>-24.1</v>
      </c>
    </row>
    <row r="33" spans="1:46" ht="13.5" customHeight="1" x14ac:dyDescent="0.15">
      <c r="A33" s="259"/>
      <c r="AK33" s="1107" t="s">
        <v>501</v>
      </c>
      <c r="AL33" s="1108"/>
      <c r="AM33" s="1108"/>
      <c r="AN33" s="1109"/>
      <c r="AO33" s="303" t="s">
        <v>487</v>
      </c>
      <c r="AP33" s="303" t="s">
        <v>487</v>
      </c>
      <c r="AQ33" s="304" t="s">
        <v>487</v>
      </c>
      <c r="AR33" s="305" t="s">
        <v>487</v>
      </c>
    </row>
    <row r="34" spans="1:46" ht="27" customHeight="1" x14ac:dyDescent="0.15">
      <c r="A34" s="259"/>
      <c r="AK34" s="1107" t="s">
        <v>502</v>
      </c>
      <c r="AL34" s="1108"/>
      <c r="AM34" s="1108"/>
      <c r="AN34" s="1109"/>
      <c r="AO34" s="303" t="s">
        <v>487</v>
      </c>
      <c r="AP34" s="303" t="s">
        <v>487</v>
      </c>
      <c r="AQ34" s="304">
        <v>23</v>
      </c>
      <c r="AR34" s="305" t="s">
        <v>487</v>
      </c>
    </row>
    <row r="35" spans="1:46" ht="27" customHeight="1" x14ac:dyDescent="0.15">
      <c r="A35" s="259"/>
      <c r="AK35" s="1107" t="s">
        <v>503</v>
      </c>
      <c r="AL35" s="1108"/>
      <c r="AM35" s="1108"/>
      <c r="AN35" s="1109"/>
      <c r="AO35" s="303">
        <v>434412</v>
      </c>
      <c r="AP35" s="303">
        <v>3053</v>
      </c>
      <c r="AQ35" s="304">
        <v>5696</v>
      </c>
      <c r="AR35" s="305">
        <v>-46.4</v>
      </c>
    </row>
    <row r="36" spans="1:46" ht="27" customHeight="1" x14ac:dyDescent="0.15">
      <c r="A36" s="259"/>
      <c r="AK36" s="1107" t="s">
        <v>504</v>
      </c>
      <c r="AL36" s="1108"/>
      <c r="AM36" s="1108"/>
      <c r="AN36" s="1109"/>
      <c r="AO36" s="303">
        <v>373678</v>
      </c>
      <c r="AP36" s="303">
        <v>2626</v>
      </c>
      <c r="AQ36" s="304">
        <v>1273</v>
      </c>
      <c r="AR36" s="305">
        <v>106.3</v>
      </c>
    </row>
    <row r="37" spans="1:46" ht="13.5" customHeight="1" x14ac:dyDescent="0.15">
      <c r="A37" s="259"/>
      <c r="AK37" s="1107" t="s">
        <v>505</v>
      </c>
      <c r="AL37" s="1108"/>
      <c r="AM37" s="1108"/>
      <c r="AN37" s="1109"/>
      <c r="AO37" s="303" t="s">
        <v>487</v>
      </c>
      <c r="AP37" s="303" t="s">
        <v>487</v>
      </c>
      <c r="AQ37" s="304">
        <v>486</v>
      </c>
      <c r="AR37" s="305" t="s">
        <v>487</v>
      </c>
    </row>
    <row r="38" spans="1:46" ht="27" customHeight="1" x14ac:dyDescent="0.15">
      <c r="A38" s="259"/>
      <c r="AK38" s="1110" t="s">
        <v>506</v>
      </c>
      <c r="AL38" s="1111"/>
      <c r="AM38" s="1111"/>
      <c r="AN38" s="1112"/>
      <c r="AO38" s="306">
        <v>148</v>
      </c>
      <c r="AP38" s="306">
        <v>1</v>
      </c>
      <c r="AQ38" s="307">
        <v>0</v>
      </c>
      <c r="AR38" s="295">
        <v>0</v>
      </c>
      <c r="AS38" s="302"/>
    </row>
    <row r="39" spans="1:46" x14ac:dyDescent="0.15">
      <c r="A39" s="259"/>
      <c r="AK39" s="1110" t="s">
        <v>507</v>
      </c>
      <c r="AL39" s="1111"/>
      <c r="AM39" s="1111"/>
      <c r="AN39" s="1112"/>
      <c r="AO39" s="303">
        <v>-87492</v>
      </c>
      <c r="AP39" s="303">
        <v>-615</v>
      </c>
      <c r="AQ39" s="304">
        <v>-6136</v>
      </c>
      <c r="AR39" s="305">
        <v>-90</v>
      </c>
      <c r="AS39" s="302"/>
    </row>
    <row r="40" spans="1:46" ht="27" customHeight="1" x14ac:dyDescent="0.15">
      <c r="A40" s="259"/>
      <c r="AK40" s="1107" t="s">
        <v>508</v>
      </c>
      <c r="AL40" s="1108"/>
      <c r="AM40" s="1108"/>
      <c r="AN40" s="1109"/>
      <c r="AO40" s="303">
        <v>-2552691</v>
      </c>
      <c r="AP40" s="303">
        <v>-17941</v>
      </c>
      <c r="AQ40" s="304">
        <v>-25079</v>
      </c>
      <c r="AR40" s="305">
        <v>-28.5</v>
      </c>
      <c r="AS40" s="302"/>
    </row>
    <row r="41" spans="1:46" x14ac:dyDescent="0.15">
      <c r="A41" s="259"/>
      <c r="AK41" s="1113" t="s">
        <v>287</v>
      </c>
      <c r="AL41" s="1114"/>
      <c r="AM41" s="1114"/>
      <c r="AN41" s="1115"/>
      <c r="AO41" s="303">
        <v>1781608</v>
      </c>
      <c r="AP41" s="303">
        <v>12522</v>
      </c>
      <c r="AQ41" s="304">
        <v>9740</v>
      </c>
      <c r="AR41" s="305">
        <v>28.6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14435765</v>
      </c>
      <c r="AN51" s="325">
        <v>101208</v>
      </c>
      <c r="AO51" s="326">
        <v>31.3</v>
      </c>
      <c r="AP51" s="327">
        <v>72051</v>
      </c>
      <c r="AQ51" s="328">
        <v>7.8</v>
      </c>
      <c r="AR51" s="329">
        <v>23.5</v>
      </c>
    </row>
    <row r="52" spans="1:44" x14ac:dyDescent="0.15">
      <c r="A52" s="259"/>
      <c r="AK52" s="330"/>
      <c r="AL52" s="331" t="s">
        <v>518</v>
      </c>
      <c r="AM52" s="332">
        <v>3799179</v>
      </c>
      <c r="AN52" s="333">
        <v>26636</v>
      </c>
      <c r="AO52" s="334">
        <v>35</v>
      </c>
      <c r="AP52" s="335">
        <v>34140</v>
      </c>
      <c r="AQ52" s="336">
        <v>4.2</v>
      </c>
      <c r="AR52" s="337">
        <v>30.8</v>
      </c>
    </row>
    <row r="53" spans="1:44" x14ac:dyDescent="0.15">
      <c r="A53" s="259"/>
      <c r="AK53" s="315" t="s">
        <v>519</v>
      </c>
      <c r="AL53" s="316"/>
      <c r="AM53" s="324">
        <v>20467477</v>
      </c>
      <c r="AN53" s="325">
        <v>143156</v>
      </c>
      <c r="AO53" s="326">
        <v>41.4</v>
      </c>
      <c r="AP53" s="327">
        <v>72756</v>
      </c>
      <c r="AQ53" s="328">
        <v>1</v>
      </c>
      <c r="AR53" s="329">
        <v>40.4</v>
      </c>
    </row>
    <row r="54" spans="1:44" x14ac:dyDescent="0.15">
      <c r="A54" s="259"/>
      <c r="AK54" s="330"/>
      <c r="AL54" s="331" t="s">
        <v>518</v>
      </c>
      <c r="AM54" s="332">
        <v>4263640</v>
      </c>
      <c r="AN54" s="333">
        <v>29821</v>
      </c>
      <c r="AO54" s="334">
        <v>12</v>
      </c>
      <c r="AP54" s="335">
        <v>32117</v>
      </c>
      <c r="AQ54" s="336">
        <v>-5.9</v>
      </c>
      <c r="AR54" s="337">
        <v>17.899999999999999</v>
      </c>
    </row>
    <row r="55" spans="1:44" x14ac:dyDescent="0.15">
      <c r="A55" s="259"/>
      <c r="AK55" s="315" t="s">
        <v>520</v>
      </c>
      <c r="AL55" s="316"/>
      <c r="AM55" s="324">
        <v>13766447</v>
      </c>
      <c r="AN55" s="325">
        <v>96189</v>
      </c>
      <c r="AO55" s="326">
        <v>-32.799999999999997</v>
      </c>
      <c r="AP55" s="327">
        <v>43955</v>
      </c>
      <c r="AQ55" s="328">
        <v>-39.6</v>
      </c>
      <c r="AR55" s="329">
        <v>6.8</v>
      </c>
    </row>
    <row r="56" spans="1:44" x14ac:dyDescent="0.15">
      <c r="A56" s="259"/>
      <c r="AK56" s="330"/>
      <c r="AL56" s="331" t="s">
        <v>518</v>
      </c>
      <c r="AM56" s="332">
        <v>4624118</v>
      </c>
      <c r="AN56" s="333">
        <v>32310</v>
      </c>
      <c r="AO56" s="334">
        <v>8.3000000000000007</v>
      </c>
      <c r="AP56" s="335">
        <v>21318</v>
      </c>
      <c r="AQ56" s="336">
        <v>-33.6</v>
      </c>
      <c r="AR56" s="337">
        <v>41.9</v>
      </c>
    </row>
    <row r="57" spans="1:44" x14ac:dyDescent="0.15">
      <c r="A57" s="259"/>
      <c r="AK57" s="315" t="s">
        <v>521</v>
      </c>
      <c r="AL57" s="316"/>
      <c r="AM57" s="324">
        <v>9381636</v>
      </c>
      <c r="AN57" s="325">
        <v>65753</v>
      </c>
      <c r="AO57" s="326">
        <v>-31.6</v>
      </c>
      <c r="AP57" s="327">
        <v>41921</v>
      </c>
      <c r="AQ57" s="328">
        <v>-4.5999999999999996</v>
      </c>
      <c r="AR57" s="329">
        <v>-27</v>
      </c>
    </row>
    <row r="58" spans="1:44" x14ac:dyDescent="0.15">
      <c r="A58" s="259"/>
      <c r="AK58" s="330"/>
      <c r="AL58" s="331" t="s">
        <v>518</v>
      </c>
      <c r="AM58" s="332">
        <v>2507404</v>
      </c>
      <c r="AN58" s="333">
        <v>17574</v>
      </c>
      <c r="AO58" s="334">
        <v>-45.6</v>
      </c>
      <c r="AP58" s="335">
        <v>21655</v>
      </c>
      <c r="AQ58" s="336">
        <v>1.6</v>
      </c>
      <c r="AR58" s="337">
        <v>-47.2</v>
      </c>
    </row>
    <row r="59" spans="1:44" x14ac:dyDescent="0.15">
      <c r="A59" s="259"/>
      <c r="AK59" s="315" t="s">
        <v>522</v>
      </c>
      <c r="AL59" s="316"/>
      <c r="AM59" s="324">
        <v>9323565</v>
      </c>
      <c r="AN59" s="325">
        <v>65528</v>
      </c>
      <c r="AO59" s="326">
        <v>-0.3</v>
      </c>
      <c r="AP59" s="327">
        <v>44585</v>
      </c>
      <c r="AQ59" s="328">
        <v>6.4</v>
      </c>
      <c r="AR59" s="329">
        <v>-6.7</v>
      </c>
    </row>
    <row r="60" spans="1:44" x14ac:dyDescent="0.15">
      <c r="A60" s="259"/>
      <c r="AK60" s="330"/>
      <c r="AL60" s="331" t="s">
        <v>518</v>
      </c>
      <c r="AM60" s="332">
        <v>2224507</v>
      </c>
      <c r="AN60" s="333">
        <v>15634</v>
      </c>
      <c r="AO60" s="334">
        <v>-11</v>
      </c>
      <c r="AP60" s="335">
        <v>23077</v>
      </c>
      <c r="AQ60" s="336">
        <v>6.6</v>
      </c>
      <c r="AR60" s="337">
        <v>-17.600000000000001</v>
      </c>
    </row>
    <row r="61" spans="1:44" x14ac:dyDescent="0.15">
      <c r="A61" s="259"/>
      <c r="AK61" s="315" t="s">
        <v>523</v>
      </c>
      <c r="AL61" s="338"/>
      <c r="AM61" s="324">
        <v>13474978</v>
      </c>
      <c r="AN61" s="325">
        <v>94367</v>
      </c>
      <c r="AO61" s="326">
        <v>1.6</v>
      </c>
      <c r="AP61" s="327">
        <v>55054</v>
      </c>
      <c r="AQ61" s="339">
        <v>-5.8</v>
      </c>
      <c r="AR61" s="329">
        <v>7.4</v>
      </c>
    </row>
    <row r="62" spans="1:44" x14ac:dyDescent="0.15">
      <c r="A62" s="259"/>
      <c r="AK62" s="330"/>
      <c r="AL62" s="331" t="s">
        <v>518</v>
      </c>
      <c r="AM62" s="332">
        <v>3483770</v>
      </c>
      <c r="AN62" s="333">
        <v>24395</v>
      </c>
      <c r="AO62" s="334">
        <v>-0.3</v>
      </c>
      <c r="AP62" s="335">
        <v>26461</v>
      </c>
      <c r="AQ62" s="336">
        <v>-5.4</v>
      </c>
      <c r="AR62" s="337">
        <v>5.0999999999999996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0EsqN5O7xlER6epz2q8iSduCqzD6JinJWnPWdrt0szPKXXgnXFL8hVSlbFc1UgVZgQF/mFgMf5Sm4aj3jRPItA==" saltValue="u+AQvi9Flo5k2gfQW1NF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Z3AJSOStuE1rU2paPTTmswOfhKzhaiiX43MQAcdAJJsNvWXKdYfIfkKJjK5X+jNgtLZbuHP0Kkqwku0QiXMfRA==" saltValue="1Md2BQ/L640kOoglHu0gM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Y12scmeQrhU2dq3Esmzo20o4/DoxaCGP6jBqQgGNSlH1zfuzLx9Nt8+vpzZ13Hvw1wc50b936T6nYaYgveK2hg==" saltValue="B7CSM0jgLP3zCJ6Sad1vE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16.52</v>
      </c>
      <c r="G47" s="12">
        <v>11.63</v>
      </c>
      <c r="H47" s="12">
        <v>14.08</v>
      </c>
      <c r="I47" s="12">
        <v>14.34</v>
      </c>
      <c r="J47" s="13">
        <v>14.05</v>
      </c>
    </row>
    <row r="48" spans="2:10" ht="57.75" customHeight="1" x14ac:dyDescent="0.15">
      <c r="B48" s="14"/>
      <c r="C48" s="1128" t="s">
        <v>4</v>
      </c>
      <c r="D48" s="1128"/>
      <c r="E48" s="1129"/>
      <c r="F48" s="15">
        <v>4.5</v>
      </c>
      <c r="G48" s="16">
        <v>10.18</v>
      </c>
      <c r="H48" s="16">
        <v>3.24</v>
      </c>
      <c r="I48" s="16">
        <v>5.0599999999999996</v>
      </c>
      <c r="J48" s="17">
        <v>6.09</v>
      </c>
    </row>
    <row r="49" spans="2:10" ht="57.75" customHeight="1" thickBot="1" x14ac:dyDescent="0.2">
      <c r="B49" s="18"/>
      <c r="C49" s="1130" t="s">
        <v>5</v>
      </c>
      <c r="D49" s="1130"/>
      <c r="E49" s="1131"/>
      <c r="F49" s="19" t="s">
        <v>530</v>
      </c>
      <c r="G49" s="20">
        <v>1.27</v>
      </c>
      <c r="H49" s="20" t="s">
        <v>531</v>
      </c>
      <c r="I49" s="20">
        <v>1.95</v>
      </c>
      <c r="J49" s="21">
        <v>1.25</v>
      </c>
    </row>
    <row r="50" spans="2:10" x14ac:dyDescent="0.15"/>
  </sheetData>
  <sheetProtection algorithmName="SHA-512" hashValue="Rae5LLiGVmK8mxiEVKelsDwAHLb8uSOyiT6sc67inwc22/1z9LOKJQzrqk4W4hwcpJpgY1tAGEnHtK9rKil8HA==" saltValue="9lNHhYN2jJNkDnnIyoJ2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7.37</v>
      </c>
      <c r="G34" s="33">
        <v>5.29</v>
      </c>
      <c r="H34" s="33">
        <v>13.99</v>
      </c>
      <c r="I34" s="33">
        <v>13.85</v>
      </c>
      <c r="J34" s="34">
        <v>13.61</v>
      </c>
      <c r="K34" s="22"/>
      <c r="L34" s="22"/>
      <c r="M34" s="22"/>
      <c r="N34" s="22"/>
      <c r="O34" s="22"/>
      <c r="P34" s="22"/>
    </row>
    <row r="35" spans="1:16" ht="39" customHeight="1" x14ac:dyDescent="0.15">
      <c r="A35" s="22"/>
      <c r="B35" s="35"/>
      <c r="C35" s="1132" t="s">
        <v>533</v>
      </c>
      <c r="D35" s="1132"/>
      <c r="E35" s="1133"/>
      <c r="F35" s="36">
        <v>4.4800000000000004</v>
      </c>
      <c r="G35" s="37">
        <v>10.16</v>
      </c>
      <c r="H35" s="37">
        <v>3.23</v>
      </c>
      <c r="I35" s="37">
        <v>5.04</v>
      </c>
      <c r="J35" s="38">
        <v>6.08</v>
      </c>
      <c r="K35" s="22"/>
      <c r="L35" s="22"/>
      <c r="M35" s="22"/>
      <c r="N35" s="22"/>
      <c r="O35" s="22"/>
      <c r="P35" s="22"/>
    </row>
    <row r="36" spans="1:16" ht="39" customHeight="1" x14ac:dyDescent="0.15">
      <c r="A36" s="22"/>
      <c r="B36" s="35"/>
      <c r="C36" s="1132" t="s">
        <v>534</v>
      </c>
      <c r="D36" s="1132"/>
      <c r="E36" s="1133"/>
      <c r="F36" s="36">
        <v>0.62</v>
      </c>
      <c r="G36" s="37">
        <v>3.34</v>
      </c>
      <c r="H36" s="37">
        <v>3.51</v>
      </c>
      <c r="I36" s="37">
        <v>3.54</v>
      </c>
      <c r="J36" s="38">
        <v>3.15</v>
      </c>
      <c r="K36" s="22"/>
      <c r="L36" s="22"/>
      <c r="M36" s="22"/>
      <c r="N36" s="22"/>
      <c r="O36" s="22"/>
      <c r="P36" s="22"/>
    </row>
    <row r="37" spans="1:16" ht="39" customHeight="1" x14ac:dyDescent="0.15">
      <c r="A37" s="22"/>
      <c r="B37" s="35"/>
      <c r="C37" s="1132" t="s">
        <v>535</v>
      </c>
      <c r="D37" s="1132"/>
      <c r="E37" s="1133"/>
      <c r="F37" s="36">
        <v>1.78</v>
      </c>
      <c r="G37" s="37">
        <v>1.42</v>
      </c>
      <c r="H37" s="37">
        <v>2.13</v>
      </c>
      <c r="I37" s="37">
        <v>4.55</v>
      </c>
      <c r="J37" s="38">
        <v>1.78</v>
      </c>
      <c r="K37" s="22"/>
      <c r="L37" s="22"/>
      <c r="M37" s="22"/>
      <c r="N37" s="22"/>
      <c r="O37" s="22"/>
      <c r="P37" s="22"/>
    </row>
    <row r="38" spans="1:16" ht="39" customHeight="1" x14ac:dyDescent="0.15">
      <c r="A38" s="22"/>
      <c r="B38" s="35"/>
      <c r="C38" s="1132" t="s">
        <v>536</v>
      </c>
      <c r="D38" s="1132"/>
      <c r="E38" s="1133"/>
      <c r="F38" s="36">
        <v>0.69</v>
      </c>
      <c r="G38" s="37">
        <v>0.69</v>
      </c>
      <c r="H38" s="37">
        <v>0.91</v>
      </c>
      <c r="I38" s="37">
        <v>0.99</v>
      </c>
      <c r="J38" s="38">
        <v>0.91</v>
      </c>
      <c r="K38" s="22"/>
      <c r="L38" s="22"/>
      <c r="M38" s="22"/>
      <c r="N38" s="22"/>
      <c r="O38" s="22"/>
      <c r="P38" s="22"/>
    </row>
    <row r="39" spans="1:16" ht="39" customHeight="1" x14ac:dyDescent="0.15">
      <c r="A39" s="22"/>
      <c r="B39" s="35"/>
      <c r="C39" s="1132" t="s">
        <v>537</v>
      </c>
      <c r="D39" s="1132"/>
      <c r="E39" s="1133"/>
      <c r="F39" s="36">
        <v>0.17</v>
      </c>
      <c r="G39" s="37">
        <v>0.01</v>
      </c>
      <c r="H39" s="37">
        <v>0.02</v>
      </c>
      <c r="I39" s="37">
        <v>0.19</v>
      </c>
      <c r="J39" s="38">
        <v>0.01</v>
      </c>
      <c r="K39" s="22"/>
      <c r="L39" s="22"/>
      <c r="M39" s="22"/>
      <c r="N39" s="22"/>
      <c r="O39" s="22"/>
      <c r="P39" s="22"/>
    </row>
    <row r="40" spans="1:16" ht="39" customHeight="1" x14ac:dyDescent="0.15">
      <c r="A40" s="22"/>
      <c r="B40" s="35"/>
      <c r="C40" s="1132" t="s">
        <v>538</v>
      </c>
      <c r="D40" s="1132"/>
      <c r="E40" s="1133"/>
      <c r="F40" s="36">
        <v>0.01</v>
      </c>
      <c r="G40" s="37">
        <v>0</v>
      </c>
      <c r="H40" s="37">
        <v>0</v>
      </c>
      <c r="I40" s="37">
        <v>0.01</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uZQlZj+wcqj9o6SbkaS7Cib+JeFhgeupfysweFH8wQtF6E2upBhNdCkME8D/N3/lRUzJRnx4LwSWjIPCVbDkA==" saltValue="xUBSS25sk7NbnfgoU5zC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3550</v>
      </c>
      <c r="L45" s="58">
        <v>3507</v>
      </c>
      <c r="M45" s="58">
        <v>3523</v>
      </c>
      <c r="N45" s="58">
        <v>3517</v>
      </c>
      <c r="O45" s="59">
        <v>3614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15">
      <c r="A48" s="46"/>
      <c r="B48" s="1163"/>
      <c r="C48" s="1164"/>
      <c r="D48" s="60"/>
      <c r="E48" s="1140" t="s">
        <v>13</v>
      </c>
      <c r="F48" s="1140"/>
      <c r="G48" s="1140"/>
      <c r="H48" s="1140"/>
      <c r="I48" s="1140"/>
      <c r="J48" s="1141"/>
      <c r="K48" s="61">
        <v>523</v>
      </c>
      <c r="L48" s="62">
        <v>510</v>
      </c>
      <c r="M48" s="62">
        <v>450</v>
      </c>
      <c r="N48" s="62">
        <v>467</v>
      </c>
      <c r="O48" s="63">
        <v>434</v>
      </c>
      <c r="P48" s="46"/>
      <c r="Q48" s="46"/>
      <c r="R48" s="46"/>
      <c r="S48" s="46"/>
      <c r="T48" s="46"/>
      <c r="U48" s="46"/>
    </row>
    <row r="49" spans="1:21" ht="30.75" customHeight="1" x14ac:dyDescent="0.15">
      <c r="A49" s="46"/>
      <c r="B49" s="1163"/>
      <c r="C49" s="1164"/>
      <c r="D49" s="60"/>
      <c r="E49" s="1140" t="s">
        <v>14</v>
      </c>
      <c r="F49" s="1140"/>
      <c r="G49" s="1140"/>
      <c r="H49" s="1140"/>
      <c r="I49" s="1140"/>
      <c r="J49" s="1141"/>
      <c r="K49" s="61">
        <v>447</v>
      </c>
      <c r="L49" s="62">
        <v>446</v>
      </c>
      <c r="M49" s="62">
        <v>447</v>
      </c>
      <c r="N49" s="62">
        <v>410</v>
      </c>
      <c r="O49" s="63">
        <v>374</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487</v>
      </c>
      <c r="L51" s="62" t="s">
        <v>487</v>
      </c>
      <c r="M51" s="62">
        <v>0</v>
      </c>
      <c r="N51" s="62" t="s">
        <v>487</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2774</v>
      </c>
      <c r="L52" s="62">
        <v>2789</v>
      </c>
      <c r="M52" s="62">
        <v>2812</v>
      </c>
      <c r="N52" s="62">
        <v>2746</v>
      </c>
      <c r="O52" s="63">
        <v>2639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1746</v>
      </c>
      <c r="L53" s="67">
        <v>1674</v>
      </c>
      <c r="M53" s="67">
        <v>1608</v>
      </c>
      <c r="N53" s="67">
        <v>1648</v>
      </c>
      <c r="O53" s="68">
        <v>1783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1AjQAjYtimCkqFLsE/DhrbdBhSWXHww/f8aALH2bqfiOVfukr8axBEFZLSpzqtPaypCcm2ZnZzkfKzKFR5XJw==" saltValue="HEwTZ/Q2cUwZMM6WZ7QV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40793</v>
      </c>
      <c r="J41" s="343">
        <v>43299</v>
      </c>
      <c r="K41" s="343">
        <v>44236</v>
      </c>
      <c r="L41" s="343">
        <v>43844</v>
      </c>
      <c r="M41" s="344">
        <v>42501</v>
      </c>
    </row>
    <row r="42" spans="2:13" ht="27.75" customHeight="1" x14ac:dyDescent="0.15">
      <c r="B42" s="1171"/>
      <c r="C42" s="1172"/>
      <c r="D42" s="104"/>
      <c r="E42" s="1175" t="s">
        <v>32</v>
      </c>
      <c r="F42" s="1175"/>
      <c r="G42" s="1175"/>
      <c r="H42" s="1176"/>
      <c r="I42" s="345" t="s">
        <v>487</v>
      </c>
      <c r="J42" s="346" t="s">
        <v>487</v>
      </c>
      <c r="K42" s="346" t="s">
        <v>487</v>
      </c>
      <c r="L42" s="346" t="s">
        <v>487</v>
      </c>
      <c r="M42" s="347" t="s">
        <v>487</v>
      </c>
    </row>
    <row r="43" spans="2:13" ht="27.75" customHeight="1" x14ac:dyDescent="0.15">
      <c r="B43" s="1171"/>
      <c r="C43" s="1172"/>
      <c r="D43" s="104"/>
      <c r="E43" s="1175" t="s">
        <v>33</v>
      </c>
      <c r="F43" s="1175"/>
      <c r="G43" s="1175"/>
      <c r="H43" s="1176"/>
      <c r="I43" s="345">
        <v>3026</v>
      </c>
      <c r="J43" s="346">
        <v>3002</v>
      </c>
      <c r="K43" s="346">
        <v>2956</v>
      </c>
      <c r="L43" s="346">
        <v>3011</v>
      </c>
      <c r="M43" s="347">
        <v>3199</v>
      </c>
    </row>
    <row r="44" spans="2:13" ht="27.75" customHeight="1" x14ac:dyDescent="0.15">
      <c r="B44" s="1171"/>
      <c r="C44" s="1172"/>
      <c r="D44" s="104"/>
      <c r="E44" s="1175" t="s">
        <v>34</v>
      </c>
      <c r="F44" s="1175"/>
      <c r="G44" s="1175"/>
      <c r="H44" s="1176"/>
      <c r="I44" s="345">
        <v>1831</v>
      </c>
      <c r="J44" s="346">
        <v>1485</v>
      </c>
      <c r="K44" s="346">
        <v>1222</v>
      </c>
      <c r="L44" s="346">
        <v>962</v>
      </c>
      <c r="M44" s="347">
        <v>657</v>
      </c>
    </row>
    <row r="45" spans="2:13" ht="27.75" customHeight="1" x14ac:dyDescent="0.15">
      <c r="B45" s="1171"/>
      <c r="C45" s="1172"/>
      <c r="D45" s="104"/>
      <c r="E45" s="1175" t="s">
        <v>35</v>
      </c>
      <c r="F45" s="1175"/>
      <c r="G45" s="1175"/>
      <c r="H45" s="1176"/>
      <c r="I45" s="345">
        <v>4703</v>
      </c>
      <c r="J45" s="346">
        <v>4895</v>
      </c>
      <c r="K45" s="346">
        <v>5177</v>
      </c>
      <c r="L45" s="346">
        <v>5434</v>
      </c>
      <c r="M45" s="347">
        <v>5706</v>
      </c>
    </row>
    <row r="46" spans="2:13" ht="27.75" customHeight="1" x14ac:dyDescent="0.15">
      <c r="B46" s="1171"/>
      <c r="C46" s="1172"/>
      <c r="D46" s="105"/>
      <c r="E46" s="1175" t="s">
        <v>36</v>
      </c>
      <c r="F46" s="1175"/>
      <c r="G46" s="1175"/>
      <c r="H46" s="1176"/>
      <c r="I46" s="345">
        <v>17</v>
      </c>
      <c r="J46" s="346">
        <v>1</v>
      </c>
      <c r="K46" s="346" t="s">
        <v>487</v>
      </c>
      <c r="L46" s="346" t="s">
        <v>487</v>
      </c>
      <c r="M46" s="347">
        <v>11</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t="s">
        <v>487</v>
      </c>
      <c r="K49" s="346" t="s">
        <v>487</v>
      </c>
      <c r="L49" s="346" t="s">
        <v>487</v>
      </c>
      <c r="M49" s="347" t="s">
        <v>487</v>
      </c>
    </row>
    <row r="50" spans="2:13" ht="27.75" customHeight="1" x14ac:dyDescent="0.15">
      <c r="B50" s="1169" t="s">
        <v>40</v>
      </c>
      <c r="C50" s="1170"/>
      <c r="D50" s="107"/>
      <c r="E50" s="1175" t="s">
        <v>41</v>
      </c>
      <c r="F50" s="1175"/>
      <c r="G50" s="1175"/>
      <c r="H50" s="1176"/>
      <c r="I50" s="345">
        <v>12422</v>
      </c>
      <c r="J50" s="346">
        <v>11245</v>
      </c>
      <c r="K50" s="346">
        <v>13087</v>
      </c>
      <c r="L50" s="346">
        <v>12818</v>
      </c>
      <c r="M50" s="347">
        <v>12917</v>
      </c>
    </row>
    <row r="51" spans="2:13" ht="27.75" customHeight="1" x14ac:dyDescent="0.15">
      <c r="B51" s="1171"/>
      <c r="C51" s="1172"/>
      <c r="D51" s="104"/>
      <c r="E51" s="1175" t="s">
        <v>42</v>
      </c>
      <c r="F51" s="1175"/>
      <c r="G51" s="1175"/>
      <c r="H51" s="1176"/>
      <c r="I51" s="345">
        <v>2110</v>
      </c>
      <c r="J51" s="346">
        <v>1917</v>
      </c>
      <c r="K51" s="346">
        <v>2108</v>
      </c>
      <c r="L51" s="346">
        <v>2107</v>
      </c>
      <c r="M51" s="347">
        <v>1992</v>
      </c>
    </row>
    <row r="52" spans="2:13" ht="27.75" customHeight="1" x14ac:dyDescent="0.15">
      <c r="B52" s="1173"/>
      <c r="C52" s="1174"/>
      <c r="D52" s="104"/>
      <c r="E52" s="1175" t="s">
        <v>43</v>
      </c>
      <c r="F52" s="1175"/>
      <c r="G52" s="1175"/>
      <c r="H52" s="1176"/>
      <c r="I52" s="345">
        <v>30738</v>
      </c>
      <c r="J52" s="346">
        <v>30755</v>
      </c>
      <c r="K52" s="346">
        <v>30084</v>
      </c>
      <c r="L52" s="346">
        <v>28923</v>
      </c>
      <c r="M52" s="347">
        <v>27763</v>
      </c>
    </row>
    <row r="53" spans="2:13" ht="27.75" customHeight="1" thickBot="1" x14ac:dyDescent="0.2">
      <c r="B53" s="1177" t="s">
        <v>19</v>
      </c>
      <c r="C53" s="1178"/>
      <c r="D53" s="108"/>
      <c r="E53" s="1179" t="s">
        <v>44</v>
      </c>
      <c r="F53" s="1179"/>
      <c r="G53" s="1179"/>
      <c r="H53" s="1180"/>
      <c r="I53" s="348">
        <v>5099</v>
      </c>
      <c r="J53" s="349">
        <v>8764</v>
      </c>
      <c r="K53" s="349">
        <v>8312</v>
      </c>
      <c r="L53" s="349">
        <v>9403</v>
      </c>
      <c r="M53" s="350">
        <v>9403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d4e0HnBahfewI63QQ49mZoh1lrulElKQ+DK8tiJNkC/yXFl53hQn7BInUsj6gpN9wArhaXhxrrnlJTPgv0bWdA==" saltValue="CEt/P3ciSIUWWOmRC1aX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4565</v>
      </c>
      <c r="G55" s="120">
        <v>4615</v>
      </c>
      <c r="H55" s="121">
        <v>4641</v>
      </c>
    </row>
    <row r="56" spans="2:8" ht="52.5" customHeight="1" x14ac:dyDescent="0.15">
      <c r="B56" s="122"/>
      <c r="C56" s="1198" t="s">
        <v>47</v>
      </c>
      <c r="D56" s="1198"/>
      <c r="E56" s="1199"/>
      <c r="F56" s="123">
        <v>182</v>
      </c>
      <c r="G56" s="123">
        <v>500</v>
      </c>
      <c r="H56" s="124">
        <v>500</v>
      </c>
    </row>
    <row r="57" spans="2:8" ht="53.25" customHeight="1" x14ac:dyDescent="0.15">
      <c r="B57" s="122"/>
      <c r="C57" s="1200" t="s">
        <v>48</v>
      </c>
      <c r="D57" s="1200"/>
      <c r="E57" s="1201"/>
      <c r="F57" s="125">
        <v>6698</v>
      </c>
      <c r="G57" s="125">
        <v>6448</v>
      </c>
      <c r="H57" s="126">
        <v>6372</v>
      </c>
    </row>
    <row r="58" spans="2:8" ht="45.75" customHeight="1" x14ac:dyDescent="0.15">
      <c r="B58" s="127"/>
      <c r="C58" s="1188" t="s">
        <v>564</v>
      </c>
      <c r="D58" s="1189"/>
      <c r="E58" s="1190"/>
      <c r="F58" s="128">
        <v>1842</v>
      </c>
      <c r="G58" s="128">
        <v>1932</v>
      </c>
      <c r="H58" s="129">
        <v>1896</v>
      </c>
    </row>
    <row r="59" spans="2:8" ht="45.75" customHeight="1" x14ac:dyDescent="0.15">
      <c r="B59" s="127"/>
      <c r="C59" s="1188" t="s">
        <v>565</v>
      </c>
      <c r="D59" s="1189"/>
      <c r="E59" s="1190"/>
      <c r="F59" s="128">
        <v>2315</v>
      </c>
      <c r="G59" s="128">
        <v>1895</v>
      </c>
      <c r="H59" s="129">
        <v>1895</v>
      </c>
    </row>
    <row r="60" spans="2:8" ht="45.75" customHeight="1" x14ac:dyDescent="0.15">
      <c r="B60" s="127"/>
      <c r="C60" s="1188" t="s">
        <v>562</v>
      </c>
      <c r="D60" s="1189"/>
      <c r="E60" s="1190"/>
      <c r="F60" s="128">
        <v>640</v>
      </c>
      <c r="G60" s="128">
        <v>618</v>
      </c>
      <c r="H60" s="129">
        <v>624</v>
      </c>
    </row>
    <row r="61" spans="2:8" ht="45.75" customHeight="1" x14ac:dyDescent="0.15">
      <c r="B61" s="127"/>
      <c r="C61" s="1188" t="s">
        <v>563</v>
      </c>
      <c r="D61" s="1189"/>
      <c r="E61" s="1190"/>
      <c r="F61" s="128">
        <v>412</v>
      </c>
      <c r="G61" s="128">
        <v>512</v>
      </c>
      <c r="H61" s="129">
        <v>573</v>
      </c>
    </row>
    <row r="62" spans="2:8" ht="45.75" customHeight="1" thickBot="1" x14ac:dyDescent="0.2">
      <c r="B62" s="130"/>
      <c r="C62" s="1191" t="s">
        <v>566</v>
      </c>
      <c r="D62" s="1192"/>
      <c r="E62" s="1193"/>
      <c r="F62" s="131">
        <v>520</v>
      </c>
      <c r="G62" s="131">
        <v>520</v>
      </c>
      <c r="H62" s="132">
        <v>520</v>
      </c>
    </row>
    <row r="63" spans="2:8" ht="52.5" customHeight="1" thickBot="1" x14ac:dyDescent="0.2">
      <c r="B63" s="133"/>
      <c r="C63" s="1194" t="s">
        <v>49</v>
      </c>
      <c r="D63" s="1194"/>
      <c r="E63" s="1195"/>
      <c r="F63" s="134">
        <v>11445</v>
      </c>
      <c r="G63" s="134">
        <v>11564</v>
      </c>
      <c r="H63" s="135">
        <v>11513</v>
      </c>
    </row>
    <row r="64" spans="2:8" x14ac:dyDescent="0.15"/>
  </sheetData>
  <sheetProtection algorithmName="SHA-512" hashValue="TtX+m8FmdwZOa7P1urocoPrJRAS0lMMhNiE6He3Q5gGy2OoJ97rpvnH+6bZ1mr09jPt9J4gTdxRIZ0nAzUfoyw==" saltValue="mg2JxQhgwICmtV0ohPvA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101208</v>
      </c>
      <c r="E3" s="154"/>
      <c r="F3" s="155">
        <v>72051</v>
      </c>
      <c r="G3" s="156"/>
      <c r="H3" s="157"/>
    </row>
    <row r="4" spans="1:8" x14ac:dyDescent="0.15">
      <c r="A4" s="158"/>
      <c r="B4" s="159"/>
      <c r="C4" s="160"/>
      <c r="D4" s="161">
        <v>26636</v>
      </c>
      <c r="E4" s="162"/>
      <c r="F4" s="163">
        <v>34140</v>
      </c>
      <c r="G4" s="164"/>
      <c r="H4" s="165"/>
    </row>
    <row r="5" spans="1:8" x14ac:dyDescent="0.15">
      <c r="A5" s="146" t="s">
        <v>519</v>
      </c>
      <c r="B5" s="151"/>
      <c r="C5" s="152"/>
      <c r="D5" s="153">
        <v>143156</v>
      </c>
      <c r="E5" s="154"/>
      <c r="F5" s="155">
        <v>72756</v>
      </c>
      <c r="G5" s="156"/>
      <c r="H5" s="157"/>
    </row>
    <row r="6" spans="1:8" x14ac:dyDescent="0.15">
      <c r="A6" s="158"/>
      <c r="B6" s="159"/>
      <c r="C6" s="160"/>
      <c r="D6" s="161">
        <v>29821</v>
      </c>
      <c r="E6" s="162"/>
      <c r="F6" s="163">
        <v>32117</v>
      </c>
      <c r="G6" s="164"/>
      <c r="H6" s="165"/>
    </row>
    <row r="7" spans="1:8" x14ac:dyDescent="0.15">
      <c r="A7" s="146" t="s">
        <v>520</v>
      </c>
      <c r="B7" s="151"/>
      <c r="C7" s="152"/>
      <c r="D7" s="153">
        <v>96189</v>
      </c>
      <c r="E7" s="154"/>
      <c r="F7" s="155">
        <v>43955</v>
      </c>
      <c r="G7" s="156"/>
      <c r="H7" s="157"/>
    </row>
    <row r="8" spans="1:8" x14ac:dyDescent="0.15">
      <c r="A8" s="158"/>
      <c r="B8" s="159"/>
      <c r="C8" s="160"/>
      <c r="D8" s="161">
        <v>32310</v>
      </c>
      <c r="E8" s="162"/>
      <c r="F8" s="163">
        <v>21318</v>
      </c>
      <c r="G8" s="164"/>
      <c r="H8" s="165"/>
    </row>
    <row r="9" spans="1:8" x14ac:dyDescent="0.15">
      <c r="A9" s="146" t="s">
        <v>521</v>
      </c>
      <c r="B9" s="151"/>
      <c r="C9" s="152"/>
      <c r="D9" s="153">
        <v>65753</v>
      </c>
      <c r="E9" s="154"/>
      <c r="F9" s="155">
        <v>41921</v>
      </c>
      <c r="G9" s="156"/>
      <c r="H9" s="157"/>
    </row>
    <row r="10" spans="1:8" x14ac:dyDescent="0.15">
      <c r="A10" s="158"/>
      <c r="B10" s="159"/>
      <c r="C10" s="160"/>
      <c r="D10" s="161">
        <v>17574</v>
      </c>
      <c r="E10" s="162"/>
      <c r="F10" s="163">
        <v>21655</v>
      </c>
      <c r="G10" s="164"/>
      <c r="H10" s="165"/>
    </row>
    <row r="11" spans="1:8" x14ac:dyDescent="0.15">
      <c r="A11" s="146" t="s">
        <v>522</v>
      </c>
      <c r="B11" s="151"/>
      <c r="C11" s="152"/>
      <c r="D11" s="153">
        <v>65528</v>
      </c>
      <c r="E11" s="154"/>
      <c r="F11" s="155">
        <v>44585</v>
      </c>
      <c r="G11" s="156"/>
      <c r="H11" s="157"/>
    </row>
    <row r="12" spans="1:8" x14ac:dyDescent="0.15">
      <c r="A12" s="158"/>
      <c r="B12" s="159"/>
      <c r="C12" s="166"/>
      <c r="D12" s="161">
        <v>15634</v>
      </c>
      <c r="E12" s="162"/>
      <c r="F12" s="163">
        <v>23077</v>
      </c>
      <c r="G12" s="164"/>
      <c r="H12" s="165"/>
    </row>
    <row r="13" spans="1:8" x14ac:dyDescent="0.15">
      <c r="A13" s="146"/>
      <c r="B13" s="151"/>
      <c r="C13" s="152"/>
      <c r="D13" s="153">
        <v>94367</v>
      </c>
      <c r="E13" s="154"/>
      <c r="F13" s="155">
        <v>55054</v>
      </c>
      <c r="G13" s="167"/>
      <c r="H13" s="157"/>
    </row>
    <row r="14" spans="1:8" x14ac:dyDescent="0.15">
      <c r="A14" s="158"/>
      <c r="B14" s="159"/>
      <c r="C14" s="160"/>
      <c r="D14" s="161">
        <v>24395</v>
      </c>
      <c r="E14" s="162"/>
      <c r="F14" s="163">
        <v>26461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4.5</v>
      </c>
      <c r="C19" s="168">
        <f>ROUND(VALUE(SUBSTITUTE(実質収支比率等に係る経年分析!G$48,"▲","-")),2)</f>
        <v>10.18</v>
      </c>
      <c r="D19" s="168">
        <f>ROUND(VALUE(SUBSTITUTE(実質収支比率等に係る経年分析!H$48,"▲","-")),2)</f>
        <v>3.24</v>
      </c>
      <c r="E19" s="168">
        <f>ROUND(VALUE(SUBSTITUTE(実質収支比率等に係る経年分析!I$48,"▲","-")),2)</f>
        <v>5.0599999999999996</v>
      </c>
      <c r="F19" s="168">
        <f>ROUND(VALUE(SUBSTITUTE(実質収支比率等に係る経年分析!J$48,"▲","-")),2)</f>
        <v>6.09</v>
      </c>
    </row>
    <row r="20" spans="1:11" x14ac:dyDescent="0.15">
      <c r="A20" s="168" t="s">
        <v>53</v>
      </c>
      <c r="B20" s="168">
        <f>ROUND(VALUE(SUBSTITUTE(実質収支比率等に係る経年分析!F$47,"▲","-")),2)</f>
        <v>16.52</v>
      </c>
      <c r="C20" s="168">
        <f>ROUND(VALUE(SUBSTITUTE(実質収支比率等に係る経年分析!G$47,"▲","-")),2)</f>
        <v>11.63</v>
      </c>
      <c r="D20" s="168">
        <f>ROUND(VALUE(SUBSTITUTE(実質収支比率等に係る経年分析!H$47,"▲","-")),2)</f>
        <v>14.08</v>
      </c>
      <c r="E20" s="168">
        <f>ROUND(VALUE(SUBSTITUTE(実質収支比率等に係る経年分析!I$47,"▲","-")),2)</f>
        <v>14.34</v>
      </c>
      <c r="F20" s="168">
        <f>ROUND(VALUE(SUBSTITUTE(実質収支比率等に係る経年分析!J$47,"▲","-")),2)</f>
        <v>14.05</v>
      </c>
    </row>
    <row r="21" spans="1:11" x14ac:dyDescent="0.15">
      <c r="A21" s="168" t="s">
        <v>54</v>
      </c>
      <c r="B21" s="168">
        <f>IF(ISNUMBER(VALUE(SUBSTITUTE(実質収支比率等に係る経年分析!F$49,"▲","-"))),ROUND(VALUE(SUBSTITUTE(実質収支比率等に係る経年分析!F$49,"▲","-")),2),NA())</f>
        <v>-3.47</v>
      </c>
      <c r="C21" s="168">
        <f>IF(ISNUMBER(VALUE(SUBSTITUTE(実質収支比率等に係る経年分析!G$49,"▲","-"))),ROUND(VALUE(SUBSTITUTE(実質収支比率等に係る経年分析!G$49,"▲","-")),2),NA())</f>
        <v>1.27</v>
      </c>
      <c r="D21" s="168">
        <f>IF(ISNUMBER(VALUE(SUBSTITUTE(実質収支比率等に係る経年分析!H$49,"▲","-"))),ROUND(VALUE(SUBSTITUTE(実質収支比率等に係る経年分析!H$49,"▲","-")),2),NA())</f>
        <v>-3.12</v>
      </c>
      <c r="E21" s="168">
        <f>IF(ISNUMBER(VALUE(SUBSTITUTE(実質収支比率等に係る経年分析!I$49,"▲","-"))),ROUND(VALUE(SUBSTITUTE(実質収支比率等に係る経年分析!I$49,"▲","-")),2),NA())</f>
        <v>1.95</v>
      </c>
      <c r="F21" s="168">
        <f>IF(ISNUMBER(VALUE(SUBSTITUTE(実質収支比率等に係る経年分析!J$49,"▲","-"))),ROUND(VALUE(SUBSTITUTE(実質収支比率等に係る経年分析!J$49,"▲","-")),2),NA())</f>
        <v>1.25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0.91</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4.55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1.78</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3.54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4.4800000000000004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6.08</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5.29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13.85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13.61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2774</v>
      </c>
      <c r="E42" s="170"/>
      <c r="F42" s="170"/>
      <c r="G42" s="170">
        <f>'実質公債費比率（分子）の構造'!L$52</f>
        <v>2789</v>
      </c>
      <c r="H42" s="170"/>
      <c r="I42" s="170"/>
      <c r="J42" s="170">
        <f>'実質公債費比率（分子）の構造'!M$52</f>
        <v>2812</v>
      </c>
      <c r="K42" s="170"/>
      <c r="L42" s="170"/>
      <c r="M42" s="170">
        <f>'実質公債費比率（分子）の構造'!N$52</f>
        <v>2746</v>
      </c>
      <c r="N42" s="170"/>
      <c r="O42" s="170"/>
      <c r="P42" s="170">
        <f>'実質公債費比率（分子）の構造'!O$52</f>
        <v>2639</v>
      </c>
    </row>
    <row r="43" spans="1:16" x14ac:dyDescent="0.15">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447</v>
      </c>
      <c r="C45" s="170"/>
      <c r="D45" s="170"/>
      <c r="E45" s="170">
        <f>'実質公債費比率（分子）の構造'!L$49</f>
        <v>446</v>
      </c>
      <c r="F45" s="170"/>
      <c r="G45" s="170"/>
      <c r="H45" s="170">
        <f>'実質公債費比率（分子）の構造'!M$49</f>
        <v>447</v>
      </c>
      <c r="I45" s="170"/>
      <c r="J45" s="170"/>
      <c r="K45" s="170">
        <f>'実質公債費比率（分子）の構造'!N$49</f>
        <v>410</v>
      </c>
      <c r="L45" s="170"/>
      <c r="M45" s="170"/>
      <c r="N45" s="170">
        <f>'実質公債費比率（分子）の構造'!O$49</f>
        <v>374</v>
      </c>
      <c r="O45" s="170"/>
      <c r="P45" s="170"/>
    </row>
    <row r="46" spans="1:16" x14ac:dyDescent="0.15">
      <c r="A46" s="170" t="s">
        <v>64</v>
      </c>
      <c r="B46" s="170">
        <f>'実質公債費比率（分子）の構造'!K$48</f>
        <v>523</v>
      </c>
      <c r="C46" s="170"/>
      <c r="D46" s="170"/>
      <c r="E46" s="170">
        <f>'実質公債費比率（分子）の構造'!L$48</f>
        <v>510</v>
      </c>
      <c r="F46" s="170"/>
      <c r="G46" s="170"/>
      <c r="H46" s="170">
        <f>'実質公債費比率（分子）の構造'!M$48</f>
        <v>450</v>
      </c>
      <c r="I46" s="170"/>
      <c r="J46" s="170"/>
      <c r="K46" s="170">
        <f>'実質公債費比率（分子）の構造'!N$48</f>
        <v>467</v>
      </c>
      <c r="L46" s="170"/>
      <c r="M46" s="170"/>
      <c r="N46" s="170">
        <f>'実質公債費比率（分子）の構造'!O$48</f>
        <v>434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3550</v>
      </c>
      <c r="C49" s="170"/>
      <c r="D49" s="170"/>
      <c r="E49" s="170">
        <f>'実質公債費比率（分子）の構造'!L$45</f>
        <v>3507</v>
      </c>
      <c r="F49" s="170"/>
      <c r="G49" s="170"/>
      <c r="H49" s="170">
        <f>'実質公債費比率（分子）の構造'!M$45</f>
        <v>3523</v>
      </c>
      <c r="I49" s="170"/>
      <c r="J49" s="170"/>
      <c r="K49" s="170">
        <f>'実質公債費比率（分子）の構造'!N$45</f>
        <v>3517</v>
      </c>
      <c r="L49" s="170"/>
      <c r="M49" s="170"/>
      <c r="N49" s="170">
        <f>'実質公債費比率（分子）の構造'!O$45</f>
        <v>3614</v>
      </c>
      <c r="O49" s="170"/>
      <c r="P49" s="170"/>
    </row>
    <row r="50" spans="1:16" x14ac:dyDescent="0.15">
      <c r="A50" s="170" t="s">
        <v>67</v>
      </c>
      <c r="B50" s="170" t="e">
        <f>NA()</f>
        <v>#N/A</v>
      </c>
      <c r="C50" s="170">
        <f>IF(ISNUMBER('実質公債費比率（分子）の構造'!K$53),'実質公債費比率（分子）の構造'!K$53,NA())</f>
        <v>1746</v>
      </c>
      <c r="D50" s="170" t="e">
        <f>NA()</f>
        <v>#N/A</v>
      </c>
      <c r="E50" s="170" t="e">
        <f>NA()</f>
        <v>#N/A</v>
      </c>
      <c r="F50" s="170">
        <f>IF(ISNUMBER('実質公債費比率（分子）の構造'!L$53),'実質公債費比率（分子）の構造'!L$53,NA())</f>
        <v>1674</v>
      </c>
      <c r="G50" s="170" t="e">
        <f>NA()</f>
        <v>#N/A</v>
      </c>
      <c r="H50" s="170" t="e">
        <f>NA()</f>
        <v>#N/A</v>
      </c>
      <c r="I50" s="170">
        <f>IF(ISNUMBER('実質公債費比率（分子）の構造'!M$53),'実質公債費比率（分子）の構造'!M$53,NA())</f>
        <v>1608</v>
      </c>
      <c r="J50" s="170" t="e">
        <f>NA()</f>
        <v>#N/A</v>
      </c>
      <c r="K50" s="170" t="e">
        <f>NA()</f>
        <v>#N/A</v>
      </c>
      <c r="L50" s="170">
        <f>IF(ISNUMBER('実質公債費比率（分子）の構造'!N$53),'実質公債費比率（分子）の構造'!N$53,NA())</f>
        <v>1648</v>
      </c>
      <c r="M50" s="170" t="e">
        <f>NA()</f>
        <v>#N/A</v>
      </c>
      <c r="N50" s="170" t="e">
        <f>NA()</f>
        <v>#N/A</v>
      </c>
      <c r="O50" s="170">
        <f>IF(ISNUMBER('実質公債費比率（分子）の構造'!O$53),'実質公債費比率（分子）の構造'!O$53,NA())</f>
        <v>1783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30738</v>
      </c>
      <c r="E56" s="169"/>
      <c r="F56" s="169"/>
      <c r="G56" s="169">
        <f>'将来負担比率（分子）の構造'!J$52</f>
        <v>30755</v>
      </c>
      <c r="H56" s="169"/>
      <c r="I56" s="169"/>
      <c r="J56" s="169">
        <f>'将来負担比率（分子）の構造'!K$52</f>
        <v>30084</v>
      </c>
      <c r="K56" s="169"/>
      <c r="L56" s="169"/>
      <c r="M56" s="169">
        <f>'将来負担比率（分子）の構造'!L$52</f>
        <v>28923</v>
      </c>
      <c r="N56" s="169"/>
      <c r="O56" s="169"/>
      <c r="P56" s="169">
        <f>'将来負担比率（分子）の構造'!M$52</f>
        <v>27763</v>
      </c>
    </row>
    <row r="57" spans="1:16" x14ac:dyDescent="0.15">
      <c r="A57" s="169" t="s">
        <v>42</v>
      </c>
      <c r="B57" s="169"/>
      <c r="C57" s="169"/>
      <c r="D57" s="169">
        <f>'将来負担比率（分子）の構造'!I$51</f>
        <v>2110</v>
      </c>
      <c r="E57" s="169"/>
      <c r="F57" s="169"/>
      <c r="G57" s="169">
        <f>'将来負担比率（分子）の構造'!J$51</f>
        <v>1917</v>
      </c>
      <c r="H57" s="169"/>
      <c r="I57" s="169"/>
      <c r="J57" s="169">
        <f>'将来負担比率（分子）の構造'!K$51</f>
        <v>2108</v>
      </c>
      <c r="K57" s="169"/>
      <c r="L57" s="169"/>
      <c r="M57" s="169">
        <f>'将来負担比率（分子）の構造'!L$51</f>
        <v>2107</v>
      </c>
      <c r="N57" s="169"/>
      <c r="O57" s="169"/>
      <c r="P57" s="169">
        <f>'将来負担比率（分子）の構造'!M$51</f>
        <v>1992</v>
      </c>
    </row>
    <row r="58" spans="1:16" x14ac:dyDescent="0.15">
      <c r="A58" s="169" t="s">
        <v>41</v>
      </c>
      <c r="B58" s="169"/>
      <c r="C58" s="169"/>
      <c r="D58" s="169">
        <f>'将来負担比率（分子）の構造'!I$50</f>
        <v>12422</v>
      </c>
      <c r="E58" s="169"/>
      <c r="F58" s="169"/>
      <c r="G58" s="169">
        <f>'将来負担比率（分子）の構造'!J$50</f>
        <v>11245</v>
      </c>
      <c r="H58" s="169"/>
      <c r="I58" s="169"/>
      <c r="J58" s="169">
        <f>'将来負担比率（分子）の構造'!K$50</f>
        <v>13087</v>
      </c>
      <c r="K58" s="169"/>
      <c r="L58" s="169"/>
      <c r="M58" s="169">
        <f>'将来負担比率（分子）の構造'!L$50</f>
        <v>12818</v>
      </c>
      <c r="N58" s="169"/>
      <c r="O58" s="169"/>
      <c r="P58" s="169">
        <f>'将来負担比率（分子）の構造'!M$50</f>
        <v>12917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17</v>
      </c>
      <c r="C61" s="169"/>
      <c r="D61" s="169"/>
      <c r="E61" s="169">
        <f>'将来負担比率（分子）の構造'!J$46</f>
        <v>1</v>
      </c>
      <c r="F61" s="169"/>
      <c r="G61" s="169"/>
      <c r="H61" s="169" t="str">
        <f>'将来負担比率（分子）の構造'!K$46</f>
        <v>-</v>
      </c>
      <c r="I61" s="169"/>
      <c r="J61" s="169"/>
      <c r="K61" s="169" t="str">
        <f>'将来負担比率（分子）の構造'!L$46</f>
        <v>-</v>
      </c>
      <c r="L61" s="169"/>
      <c r="M61" s="169"/>
      <c r="N61" s="169">
        <f>'将来負担比率（分子）の構造'!M$46</f>
        <v>11</v>
      </c>
      <c r="O61" s="169"/>
      <c r="P61" s="169"/>
    </row>
    <row r="62" spans="1:16" x14ac:dyDescent="0.15">
      <c r="A62" s="169" t="s">
        <v>35</v>
      </c>
      <c r="B62" s="169">
        <f>'将来負担比率（分子）の構造'!I$45</f>
        <v>4703</v>
      </c>
      <c r="C62" s="169"/>
      <c r="D62" s="169"/>
      <c r="E62" s="169">
        <f>'将来負担比率（分子）の構造'!J$45</f>
        <v>4895</v>
      </c>
      <c r="F62" s="169"/>
      <c r="G62" s="169"/>
      <c r="H62" s="169">
        <f>'将来負担比率（分子）の構造'!K$45</f>
        <v>5177</v>
      </c>
      <c r="I62" s="169"/>
      <c r="J62" s="169"/>
      <c r="K62" s="169">
        <f>'将来負担比率（分子）の構造'!L$45</f>
        <v>5434</v>
      </c>
      <c r="L62" s="169"/>
      <c r="M62" s="169"/>
      <c r="N62" s="169">
        <f>'将来負担比率（分子）の構造'!M$45</f>
        <v>5706</v>
      </c>
      <c r="O62" s="169"/>
      <c r="P62" s="169"/>
    </row>
    <row r="63" spans="1:16" x14ac:dyDescent="0.15">
      <c r="A63" s="169" t="s">
        <v>34</v>
      </c>
      <c r="B63" s="169">
        <f>'将来負担比率（分子）の構造'!I$44</f>
        <v>1831</v>
      </c>
      <c r="C63" s="169"/>
      <c r="D63" s="169"/>
      <c r="E63" s="169">
        <f>'将来負担比率（分子）の構造'!J$44</f>
        <v>1485</v>
      </c>
      <c r="F63" s="169"/>
      <c r="G63" s="169"/>
      <c r="H63" s="169">
        <f>'将来負担比率（分子）の構造'!K$44</f>
        <v>1222</v>
      </c>
      <c r="I63" s="169"/>
      <c r="J63" s="169"/>
      <c r="K63" s="169">
        <f>'将来負担比率（分子）の構造'!L$44</f>
        <v>962</v>
      </c>
      <c r="L63" s="169"/>
      <c r="M63" s="169"/>
      <c r="N63" s="169">
        <f>'将来負担比率（分子）の構造'!M$44</f>
        <v>657</v>
      </c>
      <c r="O63" s="169"/>
      <c r="P63" s="169"/>
    </row>
    <row r="64" spans="1:16" x14ac:dyDescent="0.15">
      <c r="A64" s="169" t="s">
        <v>33</v>
      </c>
      <c r="B64" s="169">
        <f>'将来負担比率（分子）の構造'!I$43</f>
        <v>3026</v>
      </c>
      <c r="C64" s="169"/>
      <c r="D64" s="169"/>
      <c r="E64" s="169">
        <f>'将来負担比率（分子）の構造'!J$43</f>
        <v>3002</v>
      </c>
      <c r="F64" s="169"/>
      <c r="G64" s="169"/>
      <c r="H64" s="169">
        <f>'将来負担比率（分子）の構造'!K$43</f>
        <v>2956</v>
      </c>
      <c r="I64" s="169"/>
      <c r="J64" s="169"/>
      <c r="K64" s="169">
        <f>'将来負担比率（分子）の構造'!L$43</f>
        <v>3011</v>
      </c>
      <c r="L64" s="169"/>
      <c r="M64" s="169"/>
      <c r="N64" s="169">
        <f>'将来負担比率（分子）の構造'!M$43</f>
        <v>3199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40793</v>
      </c>
      <c r="C66" s="169"/>
      <c r="D66" s="169"/>
      <c r="E66" s="169">
        <f>'将来負担比率（分子）の構造'!J$41</f>
        <v>43299</v>
      </c>
      <c r="F66" s="169"/>
      <c r="G66" s="169"/>
      <c r="H66" s="169">
        <f>'将来負担比率（分子）の構造'!K$41</f>
        <v>44236</v>
      </c>
      <c r="I66" s="169"/>
      <c r="J66" s="169"/>
      <c r="K66" s="169">
        <f>'将来負担比率（分子）の構造'!L$41</f>
        <v>43844</v>
      </c>
      <c r="L66" s="169"/>
      <c r="M66" s="169"/>
      <c r="N66" s="169">
        <f>'将来負担比率（分子）の構造'!M$41</f>
        <v>42501</v>
      </c>
      <c r="O66" s="169"/>
      <c r="P66" s="169"/>
    </row>
    <row r="67" spans="1:16" x14ac:dyDescent="0.15">
      <c r="A67" s="169" t="s">
        <v>71</v>
      </c>
      <c r="B67" s="169" t="e">
        <f>NA()</f>
        <v>#N/A</v>
      </c>
      <c r="C67" s="169">
        <f>IF(ISNUMBER('将来負担比率（分子）の構造'!I$53), IF('将来負担比率（分子）の構造'!I$53 &lt; 0, 0, '将来負担比率（分子）の構造'!I$53), NA())</f>
        <v>5099</v>
      </c>
      <c r="D67" s="169" t="e">
        <f>NA()</f>
        <v>#N/A</v>
      </c>
      <c r="E67" s="169" t="e">
        <f>NA()</f>
        <v>#N/A</v>
      </c>
      <c r="F67" s="169">
        <f>IF(ISNUMBER('将来負担比率（分子）の構造'!J$53), IF('将来負担比率（分子）の構造'!J$53 &lt; 0, 0, '将来負担比率（分子）の構造'!J$53), NA())</f>
        <v>8764</v>
      </c>
      <c r="G67" s="169" t="e">
        <f>NA()</f>
        <v>#N/A</v>
      </c>
      <c r="H67" s="169" t="e">
        <f>NA()</f>
        <v>#N/A</v>
      </c>
      <c r="I67" s="169">
        <f>IF(ISNUMBER('将来負担比率（分子）の構造'!K$53), IF('将来負担比率（分子）の構造'!K$53 &lt; 0, 0, '将来負担比率（分子）の構造'!K$53), NA())</f>
        <v>8312</v>
      </c>
      <c r="J67" s="169" t="e">
        <f>NA()</f>
        <v>#N/A</v>
      </c>
      <c r="K67" s="169" t="e">
        <f>NA()</f>
        <v>#N/A</v>
      </c>
      <c r="L67" s="169">
        <f>IF(ISNUMBER('将来負担比率（分子）の構造'!L$53), IF('将来負担比率（分子）の構造'!L$53 &lt; 0, 0, '将来負担比率（分子）の構造'!L$53), NA())</f>
        <v>9403</v>
      </c>
      <c r="M67" s="169" t="e">
        <f>NA()</f>
        <v>#N/A</v>
      </c>
      <c r="N67" s="169" t="e">
        <f>NA()</f>
        <v>#N/A</v>
      </c>
      <c r="O67" s="169">
        <f>IF(ISNUMBER('将来負担比率（分子）の構造'!M$53), IF('将来負担比率（分子）の構造'!M$53 &lt; 0, 0, '将来負担比率（分子）の構造'!M$53), NA())</f>
        <v>9403</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4565</v>
      </c>
      <c r="C72" s="173">
        <f>基金残高に係る経年分析!G55</f>
        <v>4615</v>
      </c>
      <c r="D72" s="173">
        <f>基金残高に係る経年分析!H55</f>
        <v>4641</v>
      </c>
    </row>
    <row r="73" spans="1:16" x14ac:dyDescent="0.15">
      <c r="A73" s="172" t="s">
        <v>74</v>
      </c>
      <c r="B73" s="173">
        <f>基金残高に係る経年分析!F56</f>
        <v>182</v>
      </c>
      <c r="C73" s="173">
        <f>基金残高に係る経年分析!G56</f>
        <v>500</v>
      </c>
      <c r="D73" s="173">
        <f>基金残高に係る経年分析!H56</f>
        <v>500</v>
      </c>
    </row>
    <row r="74" spans="1:16" x14ac:dyDescent="0.15">
      <c r="A74" s="172" t="s">
        <v>75</v>
      </c>
      <c r="B74" s="173">
        <f>基金残高に係る経年分析!F57</f>
        <v>6698</v>
      </c>
      <c r="C74" s="173">
        <f>基金残高に係る経年分析!G57</f>
        <v>6448</v>
      </c>
      <c r="D74" s="173">
        <f>基金残高に係る経年分析!H57</f>
        <v>6372</v>
      </c>
    </row>
  </sheetData>
  <sheetProtection algorithmName="SHA-512" hashValue="NHXsEGYZTj0OD87JDxtUULkjgAe+zkRHo9ZfIV6ubv0Lnku3iyzA+hBD6MWe8u+RUsqxR0Ep1n0BRVYI34Q+gw==" saltValue="lg9dUSisXxy816a+0pJ7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　藍空</cp:lastModifiedBy>
  <cp:lastPrinted>2025-03-18T09:18:58Z</cp:lastPrinted>
  <dcterms:created xsi:type="dcterms:W3CDTF">2025-02-19T05:44:36Z</dcterms:created>
  <dcterms:modified xsi:type="dcterms:W3CDTF">2025-03-21T04:32:10Z</dcterms:modified>
  <cp:category/>
</cp:coreProperties>
</file>