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5.入札・契約\13.入札参加資格審査業務\令和3年・4年度\R3-R4定期受付\入札参加審査申請書（定期）要領\入札参加申請（コンサル）\"/>
    </mc:Choice>
  </mc:AlternateContent>
  <bookViews>
    <workbookView xWindow="0" yWindow="15" windowWidth="15360" windowHeight="7575"/>
  </bookViews>
  <sheets>
    <sheet name="建設コンサル" sheetId="1" r:id="rId1"/>
    <sheet name="土木コンサル" sheetId="2" r:id="rId2"/>
    <sheet name="様式サンプル" sheetId="3" r:id="rId3"/>
  </sheets>
  <definedNames>
    <definedName name="_xlnm.Print_Area" localSheetId="0">建設コンサル!$A$1:$J$56</definedName>
    <definedName name="_xlnm.Print_Area" localSheetId="1">土木コンサル!$A$1:$J$59</definedName>
  </definedNames>
  <calcPr calcId="162913"/>
</workbook>
</file>

<file path=xl/calcChain.xml><?xml version="1.0" encoding="utf-8"?>
<calcChain xmlns="http://schemas.openxmlformats.org/spreadsheetml/2006/main">
  <c r="I34" i="1" l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38" i="1" l="1"/>
  <c r="I42" i="2" l="1"/>
  <c r="I41" i="2"/>
  <c r="I40" i="2"/>
  <c r="I39" i="2"/>
  <c r="I38" i="2"/>
  <c r="I37" i="2"/>
  <c r="I36" i="2"/>
  <c r="I18" i="2" l="1"/>
  <c r="I12" i="2"/>
  <c r="I12" i="1"/>
  <c r="I56" i="2"/>
  <c r="I24" i="2"/>
  <c r="I23" i="2"/>
  <c r="I20" i="2"/>
  <c r="I19" i="2"/>
  <c r="I28" i="2"/>
  <c r="I29" i="2"/>
  <c r="I30" i="2"/>
  <c r="I31" i="2"/>
  <c r="I32" i="2"/>
  <c r="I33" i="2"/>
  <c r="I34" i="2"/>
  <c r="I35" i="2"/>
  <c r="I27" i="2"/>
  <c r="I26" i="2"/>
  <c r="I25" i="2"/>
  <c r="I57" i="2"/>
  <c r="I55" i="2"/>
  <c r="I54" i="2"/>
  <c r="I53" i="2"/>
  <c r="I52" i="2"/>
  <c r="I51" i="2"/>
  <c r="I50" i="2"/>
  <c r="I49" i="2"/>
  <c r="I48" i="2"/>
  <c r="I47" i="2"/>
  <c r="I46" i="2"/>
  <c r="I44" i="2"/>
  <c r="I43" i="2"/>
  <c r="I22" i="2"/>
  <c r="I21" i="2"/>
  <c r="H85" i="3"/>
  <c r="H84" i="3"/>
  <c r="H83" i="3"/>
  <c r="H76" i="3"/>
  <c r="H73" i="3"/>
  <c r="H72" i="3"/>
  <c r="H15" i="3"/>
  <c r="H14" i="3"/>
  <c r="H13" i="3"/>
  <c r="H12" i="3"/>
  <c r="H11" i="3"/>
  <c r="H10" i="3"/>
  <c r="H9" i="3"/>
  <c r="H8" i="3"/>
  <c r="H6" i="3"/>
  <c r="H5" i="3"/>
  <c r="H4" i="3"/>
  <c r="H3" i="3"/>
  <c r="H2" i="3"/>
  <c r="H88" i="3" l="1"/>
  <c r="I17" i="2"/>
  <c r="I58" i="2"/>
  <c r="I45" i="2"/>
  <c r="H7" i="3"/>
  <c r="H75" i="3"/>
  <c r="I40" i="1"/>
  <c r="I45" i="1"/>
  <c r="I44" i="1"/>
  <c r="I43" i="1"/>
  <c r="I42" i="1"/>
  <c r="I46" i="1"/>
  <c r="I50" i="1"/>
  <c r="I49" i="1"/>
  <c r="I48" i="1"/>
  <c r="I47" i="1"/>
  <c r="I41" i="1"/>
  <c r="I15" i="1"/>
  <c r="I39" i="1"/>
  <c r="H89" i="3" l="1"/>
  <c r="I59" i="2"/>
  <c r="I51" i="1"/>
  <c r="I16" i="1" l="1"/>
  <c r="I17" i="1" l="1"/>
  <c r="I52" i="1" s="1"/>
</calcChain>
</file>

<file path=xl/sharedStrings.xml><?xml version="1.0" encoding="utf-8"?>
<sst xmlns="http://schemas.openxmlformats.org/spreadsheetml/2006/main" count="462" uniqueCount="166">
  <si>
    <t>経営事項</t>
    <rPh sb="0" eb="2">
      <t>ケイエイ</t>
    </rPh>
    <rPh sb="2" eb="4">
      <t>ジコウ</t>
    </rPh>
    <phoneticPr fontId="1"/>
  </si>
  <si>
    <t>事項</t>
    <rPh sb="0" eb="2">
      <t>ジコウ</t>
    </rPh>
    <phoneticPr fontId="1"/>
  </si>
  <si>
    <t>評価項目</t>
    <rPh sb="0" eb="2">
      <t>ヒョウカ</t>
    </rPh>
    <rPh sb="2" eb="4">
      <t>コウモク</t>
    </rPh>
    <phoneticPr fontId="1"/>
  </si>
  <si>
    <t>資本金</t>
    <rPh sb="0" eb="2">
      <t>シホン</t>
    </rPh>
    <rPh sb="2" eb="3">
      <t>キン</t>
    </rPh>
    <phoneticPr fontId="1"/>
  </si>
  <si>
    <t>配点</t>
    <rPh sb="0" eb="2">
      <t>ハイテン</t>
    </rPh>
    <phoneticPr fontId="1"/>
  </si>
  <si>
    <t>備考</t>
    <rPh sb="0" eb="2">
      <t>ビコウ</t>
    </rPh>
    <phoneticPr fontId="1"/>
  </si>
  <si>
    <t>営業年数</t>
    <rPh sb="0" eb="2">
      <t>エイギョウ</t>
    </rPh>
    <rPh sb="2" eb="4">
      <t>ネンスウ</t>
    </rPh>
    <phoneticPr fontId="1"/>
  </si>
  <si>
    <t>年間平均実績高</t>
    <rPh sb="0" eb="2">
      <t>ネンカン</t>
    </rPh>
    <rPh sb="2" eb="4">
      <t>ヘイキン</t>
    </rPh>
    <rPh sb="4" eb="7">
      <t>ジッセキダカ</t>
    </rPh>
    <phoneticPr fontId="1"/>
  </si>
  <si>
    <t>品質保証</t>
    <rPh sb="0" eb="2">
      <t>ヒンシツ</t>
    </rPh>
    <rPh sb="2" eb="4">
      <t>ホショウ</t>
    </rPh>
    <phoneticPr fontId="1"/>
  </si>
  <si>
    <t>技術的事項</t>
    <rPh sb="0" eb="3">
      <t>ギジュツテキ</t>
    </rPh>
    <rPh sb="3" eb="5">
      <t>ジコウ</t>
    </rPh>
    <phoneticPr fontId="1"/>
  </si>
  <si>
    <t>受賞歴等</t>
    <rPh sb="0" eb="3">
      <t>ジュショウレキ</t>
    </rPh>
    <rPh sb="3" eb="4">
      <t>ナド</t>
    </rPh>
    <phoneticPr fontId="1"/>
  </si>
  <si>
    <t>地域貢献その他の事項</t>
    <rPh sb="0" eb="2">
      <t>チイキ</t>
    </rPh>
    <rPh sb="2" eb="4">
      <t>コウケン</t>
    </rPh>
    <rPh sb="6" eb="7">
      <t>タ</t>
    </rPh>
    <rPh sb="8" eb="10">
      <t>ジコウ</t>
    </rPh>
    <phoneticPr fontId="1"/>
  </si>
  <si>
    <t>年</t>
    <rPh sb="0" eb="1">
      <t>ネン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</si>
  <si>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</si>
  <si>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</si>
  <si>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</si>
  <si>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注：</t>
    <rPh sb="0" eb="1">
      <t>チュウ</t>
    </rPh>
    <phoneticPr fontId="1"/>
  </si>
  <si>
    <t>採点</t>
    <rPh sb="0" eb="2">
      <t>サイテン</t>
    </rPh>
    <phoneticPr fontId="1"/>
  </si>
  <si>
    <t>小　計</t>
    <phoneticPr fontId="1"/>
  </si>
  <si>
    <t>小　計</t>
    <rPh sb="0" eb="1">
      <t>ショウ</t>
    </rPh>
    <rPh sb="2" eb="3">
      <t>ケイ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</si>
  <si>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</si>
  <si>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</si>
  <si>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総合評価点　　　　　</t>
    <rPh sb="0" eb="2">
      <t>ソウゴウ</t>
    </rPh>
    <rPh sb="2" eb="5">
      <t>ヒョウカテン</t>
    </rPh>
    <phoneticPr fontId="1"/>
  </si>
  <si>
    <t>ISO90001</t>
    <phoneticPr fontId="1"/>
  </si>
  <si>
    <t>ISO140001</t>
    <phoneticPr fontId="1"/>
  </si>
  <si>
    <t>回</t>
    <rPh sb="0" eb="1">
      <t>カイ</t>
    </rPh>
    <phoneticPr fontId="1"/>
  </si>
  <si>
    <t>測量士</t>
    <rPh sb="0" eb="2">
      <t>ソクリョウ</t>
    </rPh>
    <rPh sb="2" eb="3">
      <t>シ</t>
    </rPh>
    <phoneticPr fontId="1"/>
  </si>
  <si>
    <t>測量士補</t>
    <rPh sb="0" eb="2">
      <t>ソクリョウ</t>
    </rPh>
    <rPh sb="2" eb="3">
      <t>シ</t>
    </rPh>
    <phoneticPr fontId="1"/>
  </si>
  <si>
    <t>建築士</t>
    <rPh sb="0" eb="3">
      <t>ケンチクシ</t>
    </rPh>
    <phoneticPr fontId="1"/>
  </si>
  <si>
    <t>土木施工管理</t>
    <rPh sb="0" eb="2">
      <t>ドボク</t>
    </rPh>
    <rPh sb="2" eb="4">
      <t>セコウ</t>
    </rPh>
    <rPh sb="4" eb="6">
      <t>カンリ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</si>
  <si>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</si>
  <si>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</si>
  <si>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木造</t>
    <rPh sb="0" eb="2">
      <t>モクゾウ</t>
    </rPh>
    <phoneticPr fontId="1"/>
  </si>
  <si>
    <t>監理技術者</t>
    <rPh sb="0" eb="2">
      <t>カンリ</t>
    </rPh>
    <rPh sb="2" eb="5">
      <t>ギジュツシャ</t>
    </rPh>
    <phoneticPr fontId="1"/>
  </si>
  <si>
    <t>２級土木</t>
    <rPh sb="1" eb="2">
      <t>キュウ</t>
    </rPh>
    <rPh sb="2" eb="4">
      <t>ドボク</t>
    </rPh>
    <phoneticPr fontId="1"/>
  </si>
  <si>
    <t>２級薬液</t>
    <rPh sb="1" eb="2">
      <t>キュウ</t>
    </rPh>
    <rPh sb="2" eb="4">
      <t>ヤクエキ</t>
    </rPh>
    <phoneticPr fontId="1"/>
  </si>
  <si>
    <t>２級鋼構</t>
    <rPh sb="1" eb="2">
      <t>キュウ</t>
    </rPh>
    <rPh sb="2" eb="3">
      <t>コウ</t>
    </rPh>
    <rPh sb="3" eb="4">
      <t>カマエ</t>
    </rPh>
    <phoneticPr fontId="1"/>
  </si>
  <si>
    <t>建築施工管理</t>
    <rPh sb="0" eb="2">
      <t>ケンチク</t>
    </rPh>
    <rPh sb="2" eb="4">
      <t>セコウ</t>
    </rPh>
    <rPh sb="4" eb="6">
      <t>カンリ</t>
    </rPh>
    <phoneticPr fontId="1"/>
  </si>
  <si>
    <t>２級建築</t>
    <rPh sb="1" eb="2">
      <t>キュウ</t>
    </rPh>
    <rPh sb="2" eb="4">
      <t>ケンチク</t>
    </rPh>
    <phoneticPr fontId="1"/>
  </si>
  <si>
    <t>２級躯体</t>
    <rPh sb="1" eb="2">
      <t>キュウ</t>
    </rPh>
    <rPh sb="2" eb="3">
      <t>ク</t>
    </rPh>
    <rPh sb="3" eb="4">
      <t>タイ</t>
    </rPh>
    <phoneticPr fontId="1"/>
  </si>
  <si>
    <t>２級仕上</t>
    <rPh sb="1" eb="2">
      <t>キュウ</t>
    </rPh>
    <rPh sb="2" eb="4">
      <t>シア</t>
    </rPh>
    <phoneticPr fontId="1"/>
  </si>
  <si>
    <t>測量</t>
    <rPh sb="0" eb="2">
      <t>ソクリョウ</t>
    </rPh>
    <phoneticPr fontId="1"/>
  </si>
  <si>
    <t>補償業務管理士</t>
    <rPh sb="0" eb="2">
      <t>ホショウ</t>
    </rPh>
    <rPh sb="2" eb="4">
      <t>ギョウム</t>
    </rPh>
    <rPh sb="4" eb="6">
      <t>カンリ</t>
    </rPh>
    <rPh sb="6" eb="7">
      <t>シ</t>
    </rPh>
    <phoneticPr fontId="1"/>
  </si>
  <si>
    <t>土地調査</t>
    <rPh sb="0" eb="2">
      <t>トチ</t>
    </rPh>
    <rPh sb="2" eb="4">
      <t>チョウサ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</si>
  <si>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</si>
  <si>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</si>
  <si>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</si>
  <si>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</si>
  <si>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</si>
  <si>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</si>
  <si>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総合補償</t>
    <rPh sb="0" eb="2">
      <t>ソウゴウ</t>
    </rPh>
    <rPh sb="2" eb="4">
      <t>ホショウ</t>
    </rPh>
    <phoneticPr fontId="1"/>
  </si>
  <si>
    <t>電気施工管理</t>
    <rPh sb="0" eb="2">
      <t>デンキ</t>
    </rPh>
    <rPh sb="2" eb="4">
      <t>セコウ</t>
    </rPh>
    <rPh sb="4" eb="6">
      <t>カンリ</t>
    </rPh>
    <phoneticPr fontId="1"/>
  </si>
  <si>
    <t>電気主任技術者</t>
    <rPh sb="0" eb="2">
      <t>デンキ</t>
    </rPh>
    <rPh sb="2" eb="4">
      <t>シュニン</t>
    </rPh>
    <rPh sb="4" eb="7">
      <t>ギジュツシャ</t>
    </rPh>
    <phoneticPr fontId="1"/>
  </si>
  <si>
    <t>１種</t>
    <rPh sb="1" eb="2">
      <t>シュ</t>
    </rPh>
    <phoneticPr fontId="1"/>
  </si>
  <si>
    <t>２種</t>
    <rPh sb="1" eb="2">
      <t>シュ</t>
    </rPh>
    <phoneticPr fontId="1"/>
  </si>
  <si>
    <t>３種</t>
    <rPh sb="1" eb="2">
      <t>シュ</t>
    </rPh>
    <phoneticPr fontId="1"/>
  </si>
  <si>
    <t>電気工事士</t>
    <rPh sb="0" eb="2">
      <t>デンキ</t>
    </rPh>
    <rPh sb="2" eb="4">
      <t>コウジ</t>
    </rPh>
    <rPh sb="4" eb="5">
      <t>シ</t>
    </rPh>
    <phoneticPr fontId="1"/>
  </si>
  <si>
    <t>管工事施工管理</t>
    <rPh sb="0" eb="1">
      <t>カン</t>
    </rPh>
    <rPh sb="1" eb="3">
      <t>コウジ</t>
    </rPh>
    <rPh sb="3" eb="5">
      <t>セコウ</t>
    </rPh>
    <rPh sb="5" eb="7">
      <t>カンリ</t>
    </rPh>
    <phoneticPr fontId="1"/>
  </si>
  <si>
    <t>給水装置工事主任技術</t>
    <rPh sb="0" eb="2">
      <t>キュウスイ</t>
    </rPh>
    <rPh sb="2" eb="4">
      <t>ソウチ</t>
    </rPh>
    <rPh sb="4" eb="6">
      <t>コウジ</t>
    </rPh>
    <rPh sb="6" eb="8">
      <t>シュニン</t>
    </rPh>
    <rPh sb="8" eb="10">
      <t>ギジュツ</t>
    </rPh>
    <phoneticPr fontId="1"/>
  </si>
  <si>
    <t>排水設備工事責任技術</t>
    <rPh sb="0" eb="2">
      <t>ハイスイ</t>
    </rPh>
    <rPh sb="2" eb="4">
      <t>セツビ</t>
    </rPh>
    <rPh sb="4" eb="6">
      <t>コウジ</t>
    </rPh>
    <rPh sb="6" eb="8">
      <t>セキニン</t>
    </rPh>
    <rPh sb="8" eb="10">
      <t>ギジュツ</t>
    </rPh>
    <phoneticPr fontId="1"/>
  </si>
  <si>
    <t>配管技能</t>
    <rPh sb="0" eb="2">
      <t>ハイカン</t>
    </rPh>
    <rPh sb="2" eb="4">
      <t>ギノウ</t>
    </rPh>
    <phoneticPr fontId="1"/>
  </si>
  <si>
    <t>建築設備士</t>
    <rPh sb="0" eb="2">
      <t>ケンチク</t>
    </rPh>
    <rPh sb="2" eb="4">
      <t>セツビ</t>
    </rPh>
    <rPh sb="4" eb="5">
      <t>シ</t>
    </rPh>
    <phoneticPr fontId="1"/>
  </si>
  <si>
    <t>建築積算士</t>
    <rPh sb="0" eb="2">
      <t>ケンチク</t>
    </rPh>
    <rPh sb="2" eb="4">
      <t>セキサン</t>
    </rPh>
    <rPh sb="4" eb="5">
      <t>シ</t>
    </rPh>
    <phoneticPr fontId="1"/>
  </si>
  <si>
    <t>消防設備士</t>
    <phoneticPr fontId="1"/>
  </si>
  <si>
    <t>甲種</t>
    <phoneticPr fontId="1"/>
  </si>
  <si>
    <t>乙種</t>
    <phoneticPr fontId="1"/>
  </si>
  <si>
    <t>キャスビー建築評価員</t>
    <phoneticPr fontId="1"/>
  </si>
  <si>
    <t>造園施工管理</t>
    <rPh sb="0" eb="2">
      <t>ゾウエン</t>
    </rPh>
    <rPh sb="2" eb="4">
      <t>セコウ</t>
    </rPh>
    <rPh sb="4" eb="6">
      <t>カンリ</t>
    </rPh>
    <phoneticPr fontId="1"/>
  </si>
  <si>
    <t>下水道検定</t>
    <rPh sb="0" eb="3">
      <t>ゲスイドウ</t>
    </rPh>
    <rPh sb="3" eb="5">
      <t>ケンテイ</t>
    </rPh>
    <phoneticPr fontId="1"/>
  </si>
  <si>
    <t>磁気探査技士</t>
    <rPh sb="0" eb="2">
      <t>ジキ</t>
    </rPh>
    <rPh sb="2" eb="4">
      <t>タンサ</t>
    </rPh>
    <rPh sb="4" eb="6">
      <t>ギシ</t>
    </rPh>
    <phoneticPr fontId="1"/>
  </si>
  <si>
    <t>市主催及び共催行事への協力（ボランティア活動）</t>
    <rPh sb="0" eb="1">
      <t>シ</t>
    </rPh>
    <rPh sb="1" eb="3">
      <t>シュサイ</t>
    </rPh>
    <rPh sb="3" eb="4">
      <t>オヨ</t>
    </rPh>
    <rPh sb="5" eb="7">
      <t>キョウサイ</t>
    </rPh>
    <rPh sb="7" eb="9">
      <t>ギョウジ</t>
    </rPh>
    <rPh sb="11" eb="13">
      <t>キョウリョク</t>
    </rPh>
    <rPh sb="20" eb="22">
      <t>カツドウ</t>
    </rPh>
    <phoneticPr fontId="1"/>
  </si>
  <si>
    <t>ＲＣＣＭ</t>
    <phoneticPr fontId="1"/>
  </si>
  <si>
    <t>各部門</t>
    <rPh sb="0" eb="3">
      <t>カクブモン</t>
    </rPh>
    <phoneticPr fontId="1"/>
  </si>
  <si>
    <t>障害者雇用</t>
    <rPh sb="0" eb="3">
      <t>ショウガイシャ</t>
    </rPh>
    <rPh sb="3" eb="5">
      <t>コヨウ</t>
    </rPh>
    <phoneticPr fontId="1"/>
  </si>
  <si>
    <t>土地家屋調査士</t>
    <rPh sb="0" eb="2">
      <t>トチ</t>
    </rPh>
    <rPh sb="2" eb="4">
      <t>カオク</t>
    </rPh>
    <rPh sb="4" eb="6">
      <t>チョウサ</t>
    </rPh>
    <rPh sb="6" eb="7">
      <t>シ</t>
    </rPh>
    <phoneticPr fontId="1"/>
  </si>
  <si>
    <t>土地区画整理士</t>
    <rPh sb="0" eb="2">
      <t>トチ</t>
    </rPh>
    <rPh sb="2" eb="4">
      <t>クカク</t>
    </rPh>
    <rPh sb="4" eb="6">
      <t>セイリ</t>
    </rPh>
    <rPh sb="6" eb="7">
      <t>シ</t>
    </rPh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</si>
  <si>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</si>
  <si>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照明士</t>
    <rPh sb="0" eb="2">
      <t>ショウメイ</t>
    </rPh>
    <rPh sb="2" eb="3">
      <t>シ</t>
    </rPh>
    <phoneticPr fontId="1"/>
  </si>
  <si>
    <t>不動産鑑定士</t>
    <rPh sb="0" eb="3">
      <t>フドウサン</t>
    </rPh>
    <rPh sb="3" eb="5">
      <t>カンテイ</t>
    </rPh>
    <rPh sb="5" eb="6">
      <t>シ</t>
    </rPh>
    <phoneticPr fontId="1"/>
  </si>
  <si>
    <t>耐震診断資格者</t>
    <rPh sb="0" eb="2">
      <t>タイシン</t>
    </rPh>
    <rPh sb="2" eb="4">
      <t>シンダン</t>
    </rPh>
    <rPh sb="4" eb="7">
      <t>シカクシャ</t>
    </rPh>
    <phoneticPr fontId="1"/>
  </si>
  <si>
    <t>浄化槽管理士</t>
    <rPh sb="0" eb="2">
      <t>ジョウカ</t>
    </rPh>
    <rPh sb="2" eb="3">
      <t>ソウ</t>
    </rPh>
    <rPh sb="3" eb="5">
      <t>カンリ</t>
    </rPh>
    <rPh sb="5" eb="6">
      <t>シ</t>
    </rPh>
    <phoneticPr fontId="1"/>
  </si>
  <si>
    <t>浄化槽設備士</t>
    <rPh sb="0" eb="2">
      <t>ジョウカ</t>
    </rPh>
    <rPh sb="2" eb="3">
      <t>ソウ</t>
    </rPh>
    <rPh sb="3" eb="5">
      <t>セツビ</t>
    </rPh>
    <rPh sb="5" eb="6">
      <t>シ</t>
    </rPh>
    <phoneticPr fontId="1"/>
  </si>
  <si>
    <t>耐力度</t>
    <rPh sb="0" eb="2">
      <t>タイリョク</t>
    </rPh>
    <rPh sb="2" eb="3">
      <t>ド</t>
    </rPh>
    <phoneticPr fontId="1"/>
  </si>
  <si>
    <t>建設業経理検定事務士</t>
    <rPh sb="0" eb="3">
      <t>ケンセツギョウ</t>
    </rPh>
    <rPh sb="3" eb="5">
      <t>ケイリ</t>
    </rPh>
    <rPh sb="5" eb="7">
      <t>ケンテイ</t>
    </rPh>
    <rPh sb="7" eb="10">
      <t>ジムシ</t>
    </rPh>
    <phoneticPr fontId="1"/>
  </si>
  <si>
    <t>３級</t>
    <rPh sb="1" eb="2">
      <t>キュウ</t>
    </rPh>
    <phoneticPr fontId="1"/>
  </si>
  <si>
    <t>市の表彰を受けた者</t>
    <rPh sb="0" eb="1">
      <t>シ</t>
    </rPh>
    <rPh sb="2" eb="4">
      <t>ヒョウショウ</t>
    </rPh>
    <rPh sb="5" eb="6">
      <t>ウ</t>
    </rPh>
    <rPh sb="8" eb="9">
      <t>モノ</t>
    </rPh>
    <phoneticPr fontId="1"/>
  </si>
  <si>
    <t>設備設計１級建築士</t>
    <rPh sb="0" eb="2">
      <t>セツビ</t>
    </rPh>
    <rPh sb="2" eb="4">
      <t>セッケイ</t>
    </rPh>
    <rPh sb="6" eb="8">
      <t>ケンチク</t>
    </rPh>
    <rPh sb="8" eb="9">
      <t>シ</t>
    </rPh>
    <phoneticPr fontId="1"/>
  </si>
  <si>
    <t>ＴＥＬ</t>
    <phoneticPr fontId="1"/>
  </si>
  <si>
    <t>ＦＡＸ</t>
    <phoneticPr fontId="1"/>
  </si>
  <si>
    <t>建設産業協議会</t>
    <rPh sb="0" eb="2">
      <t>ケンセツ</t>
    </rPh>
    <rPh sb="2" eb="4">
      <t>サンギョウ</t>
    </rPh>
    <rPh sb="4" eb="7">
      <t>キョウギカイ</t>
    </rPh>
    <phoneticPr fontId="1"/>
  </si>
  <si>
    <t>市民憲章推進協議会</t>
    <rPh sb="0" eb="2">
      <t>シミン</t>
    </rPh>
    <rPh sb="2" eb="4">
      <t>ケンショウ</t>
    </rPh>
    <rPh sb="4" eb="6">
      <t>スイシン</t>
    </rPh>
    <rPh sb="6" eb="9">
      <t>キョウギカイ</t>
    </rPh>
    <phoneticPr fontId="1"/>
  </si>
  <si>
    <t>市自治会加入（代表者及び従業員）</t>
    <rPh sb="0" eb="1">
      <t>シ</t>
    </rPh>
    <rPh sb="1" eb="4">
      <t>ジチカイ</t>
    </rPh>
    <rPh sb="4" eb="6">
      <t>カニュウ</t>
    </rPh>
    <rPh sb="7" eb="10">
      <t>ダイヒョウシャ</t>
    </rPh>
    <rPh sb="10" eb="11">
      <t>オヨ</t>
    </rPh>
    <rPh sb="12" eb="15">
      <t>ジュウギョウイン</t>
    </rPh>
    <phoneticPr fontId="1"/>
  </si>
  <si>
    <t>回</t>
    <rPh sb="0" eb="1">
      <t>カイ</t>
    </rPh>
    <phoneticPr fontId="1"/>
  </si>
  <si>
    <t>研修等参加</t>
    <rPh sb="0" eb="2">
      <t>ケンシュウ</t>
    </rPh>
    <rPh sb="2" eb="3">
      <t>トウ</t>
    </rPh>
    <rPh sb="3" eb="5">
      <t>サンカ</t>
    </rPh>
    <phoneticPr fontId="1"/>
  </si>
  <si>
    <t>1～5</t>
    <phoneticPr fontId="1"/>
  </si>
  <si>
    <t>上限25点</t>
    <rPh sb="0" eb="2">
      <t>ジョウゲン</t>
    </rPh>
    <rPh sb="4" eb="5">
      <t>テン</t>
    </rPh>
    <phoneticPr fontId="1"/>
  </si>
  <si>
    <t>建築士事務所会会員</t>
    <rPh sb="0" eb="3">
      <t>ケンチクシ</t>
    </rPh>
    <rPh sb="3" eb="6">
      <t>ジムショ</t>
    </rPh>
    <rPh sb="6" eb="7">
      <t>カイ</t>
    </rPh>
    <rPh sb="7" eb="9">
      <t>カイイン</t>
    </rPh>
    <phoneticPr fontId="1"/>
  </si>
  <si>
    <t>土木コンサル会会員</t>
    <rPh sb="0" eb="2">
      <t>ドボク</t>
    </rPh>
    <rPh sb="6" eb="7">
      <t>カイ</t>
    </rPh>
    <rPh sb="7" eb="9">
      <t>カイイン</t>
    </rPh>
    <phoneticPr fontId="1"/>
  </si>
  <si>
    <t>建築士事務所会加入年数（1年につき1点）</t>
    <rPh sb="7" eb="9">
      <t>カニュウ</t>
    </rPh>
    <rPh sb="9" eb="11">
      <t>ネンスウ</t>
    </rPh>
    <rPh sb="13" eb="14">
      <t>ネン</t>
    </rPh>
    <rPh sb="18" eb="19">
      <t>テン</t>
    </rPh>
    <phoneticPr fontId="1"/>
  </si>
  <si>
    <t>土木コンサル会加入年数（1年につき1点）</t>
    <phoneticPr fontId="1"/>
  </si>
  <si>
    <t>各協会会員等</t>
    <rPh sb="0" eb="1">
      <t>カク</t>
    </rPh>
    <rPh sb="1" eb="3">
      <t>キョウカイ</t>
    </rPh>
    <rPh sb="3" eb="5">
      <t>カイイン</t>
    </rPh>
    <rPh sb="5" eb="6">
      <t>トウ</t>
    </rPh>
    <phoneticPr fontId="1"/>
  </si>
  <si>
    <t>（※２　）内容を確認できる資格者証又は名簿等の写しを契約管財課へ提出</t>
    <rPh sb="5" eb="7">
      <t>ナイヨウ</t>
    </rPh>
    <rPh sb="8" eb="10">
      <t>カクニン</t>
    </rPh>
    <rPh sb="13" eb="15">
      <t>シカク</t>
    </rPh>
    <rPh sb="15" eb="16">
      <t>モノ</t>
    </rPh>
    <rPh sb="16" eb="17">
      <t>ショウ</t>
    </rPh>
    <rPh sb="17" eb="18">
      <t>マタ</t>
    </rPh>
    <rPh sb="19" eb="21">
      <t>メイボ</t>
    </rPh>
    <rPh sb="21" eb="22">
      <t>トウ</t>
    </rPh>
    <rPh sb="23" eb="24">
      <t>ウツ</t>
    </rPh>
    <rPh sb="26" eb="28">
      <t>ケイヤク</t>
    </rPh>
    <rPh sb="28" eb="30">
      <t>カンザイ</t>
    </rPh>
    <rPh sb="30" eb="31">
      <t>カ</t>
    </rPh>
    <rPh sb="32" eb="34">
      <t>テイシュツ</t>
    </rPh>
    <phoneticPr fontId="1"/>
  </si>
  <si>
    <t>（※１）申請月1日時点での内容を記入　　　　　　　　　　　　　　　　　　　　（※２）証明書類添付</t>
    <phoneticPr fontId="1"/>
  </si>
  <si>
    <t>（※１）平成28・29年度の実績　　　（※２）証明書類添付</t>
    <rPh sb="4" eb="6">
      <t>ヘイセイ</t>
    </rPh>
    <rPh sb="11" eb="13">
      <t>ネンド</t>
    </rPh>
    <rPh sb="14" eb="16">
      <t>ジッセキ</t>
    </rPh>
    <phoneticPr fontId="1"/>
  </si>
  <si>
    <t>　（※１）申請月1日時点での技術者数を記入　　　　　　　　　　　　　　　　　　　（※２）証明書類添付</t>
    <rPh sb="5" eb="7">
      <t>シンセイ</t>
    </rPh>
    <rPh sb="7" eb="8">
      <t>ツキ</t>
    </rPh>
    <rPh sb="9" eb="10">
      <t>ニチ</t>
    </rPh>
    <rPh sb="10" eb="12">
      <t>ジテン</t>
    </rPh>
    <rPh sb="14" eb="17">
      <t>ギジュツシャ</t>
    </rPh>
    <rPh sb="17" eb="18">
      <t>スウ</t>
    </rPh>
    <rPh sb="19" eb="21">
      <t>キニュウ</t>
    </rPh>
    <phoneticPr fontId="1"/>
  </si>
  <si>
    <t>点</t>
    <rPh sb="0" eb="1">
      <t>テン</t>
    </rPh>
    <phoneticPr fontId="1"/>
  </si>
  <si>
    <t>自治体（公共）受賞等</t>
    <rPh sb="0" eb="3">
      <t>ジチタイ</t>
    </rPh>
    <rPh sb="4" eb="6">
      <t>コウキョウ</t>
    </rPh>
    <rPh sb="7" eb="9">
      <t>ジュショウ</t>
    </rPh>
    <rPh sb="9" eb="10">
      <t>トウ</t>
    </rPh>
    <phoneticPr fontId="1"/>
  </si>
  <si>
    <t>（※１）
令和３・４年コンサル入札参加申請　内容を記入</t>
    <rPh sb="5" eb="6">
      <t>レイ</t>
    </rPh>
    <rPh sb="6" eb="7">
      <t>ワ</t>
    </rPh>
    <phoneticPr fontId="1"/>
  </si>
  <si>
    <t>（※１）　令和３・４年コンサル入札参加申請内容を記入　（契約管財課へ申請の内容）</t>
    <rPh sb="28" eb="30">
      <t>ケイヤク</t>
    </rPh>
    <rPh sb="30" eb="32">
      <t>カンザイ</t>
    </rPh>
    <rPh sb="32" eb="33">
      <t>カ</t>
    </rPh>
    <rPh sb="34" eb="36">
      <t>シンセイ</t>
    </rPh>
    <rPh sb="37" eb="39">
      <t>ナイヨウ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</si>
  <si>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</si>
  <si>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ＴＥＬ</t>
    <phoneticPr fontId="1"/>
  </si>
  <si>
    <t>E-mail</t>
    <phoneticPr fontId="1"/>
  </si>
  <si>
    <t>担当者　</t>
    <rPh sb="0" eb="2">
      <t>タントウ</t>
    </rPh>
    <rPh sb="2" eb="3">
      <t>シャ</t>
    </rPh>
    <phoneticPr fontId="1"/>
  </si>
  <si>
    <t>代表者名</t>
    <rPh sb="0" eb="3">
      <t>ダイヒョウシャ</t>
    </rPh>
    <rPh sb="3" eb="4">
      <t>メイ</t>
    </rPh>
    <phoneticPr fontId="1"/>
  </si>
  <si>
    <t>　　　　　　　　　　　　　　　　　　　　　　　　　　　印</t>
    <rPh sb="27" eb="28">
      <t>イン</t>
    </rPh>
    <phoneticPr fontId="1"/>
  </si>
  <si>
    <t>住　　　所</t>
    <rPh sb="0" eb="1">
      <t>ジュウ</t>
    </rPh>
    <rPh sb="4" eb="5">
      <t>ショ</t>
    </rPh>
    <phoneticPr fontId="1"/>
  </si>
  <si>
    <t>公共建築賞</t>
    <rPh sb="0" eb="2">
      <t>コウキョウ</t>
    </rPh>
    <rPh sb="2" eb="4">
      <t>ケンチク</t>
    </rPh>
    <rPh sb="4" eb="5">
      <t>ショウ</t>
    </rPh>
    <phoneticPr fontId="1"/>
  </si>
  <si>
    <t>沖縄県設計競技金賞（最優秀）</t>
    <rPh sb="0" eb="3">
      <t>オキナワケン</t>
    </rPh>
    <rPh sb="3" eb="5">
      <t>セッケイ</t>
    </rPh>
    <rPh sb="5" eb="7">
      <t>キョウギ</t>
    </rPh>
    <rPh sb="7" eb="9">
      <t>キンショウ</t>
    </rPh>
    <rPh sb="10" eb="13">
      <t>サイユウシュウ</t>
    </rPh>
    <phoneticPr fontId="1"/>
  </si>
  <si>
    <t>年</t>
    <rPh sb="0" eb="1">
      <t>ネン</t>
    </rPh>
    <phoneticPr fontId="1"/>
  </si>
  <si>
    <t>沖縄市東部海浜推進協議会</t>
    <rPh sb="0" eb="3">
      <t>オキナワシ</t>
    </rPh>
    <rPh sb="3" eb="5">
      <t>トウブ</t>
    </rPh>
    <rPh sb="5" eb="7">
      <t>カイヒン</t>
    </rPh>
    <rPh sb="7" eb="9">
      <t>スイシン</t>
    </rPh>
    <rPh sb="9" eb="12">
      <t>キョウギカイ</t>
    </rPh>
    <phoneticPr fontId="1"/>
  </si>
  <si>
    <t>沖縄市建設技術協会</t>
    <rPh sb="0" eb="3">
      <t>オキナワシ</t>
    </rPh>
    <rPh sb="3" eb="5">
      <t>ケンセツ</t>
    </rPh>
    <rPh sb="5" eb="7">
      <t>ギジュツ</t>
    </rPh>
    <rPh sb="7" eb="9">
      <t>キョウカイ</t>
    </rPh>
    <phoneticPr fontId="1"/>
  </si>
  <si>
    <t>沖縄市商工会議所会員</t>
    <rPh sb="0" eb="3">
      <t>オキナワシ</t>
    </rPh>
    <rPh sb="3" eb="8">
      <t>ショウコウカイギショ</t>
    </rPh>
    <rPh sb="8" eb="10">
      <t>カイイン</t>
    </rPh>
    <phoneticPr fontId="1"/>
  </si>
  <si>
    <t>市自治会加入（会社・個人）</t>
    <rPh sb="0" eb="1">
      <t>シ</t>
    </rPh>
    <rPh sb="1" eb="4">
      <t>ジチカイ</t>
    </rPh>
    <rPh sb="4" eb="6">
      <t>カニュウ</t>
    </rPh>
    <rPh sb="7" eb="9">
      <t>カイシャ</t>
    </rPh>
    <rPh sb="10" eb="12">
      <t>コジン</t>
    </rPh>
    <phoneticPr fontId="1"/>
  </si>
  <si>
    <t>（※１）申請月1日時点での内容を　　記入　　　　　　　　　　　　　　　　　　　　（※２）証明書類添付</t>
    <phoneticPr fontId="1"/>
  </si>
  <si>
    <t>※平成19年よりの継続加入年数</t>
    <rPh sb="1" eb="3">
      <t>ヘイセイ</t>
    </rPh>
    <rPh sb="5" eb="6">
      <t>ネン</t>
    </rPh>
    <rPh sb="9" eb="11">
      <t>ケイゾク</t>
    </rPh>
    <rPh sb="11" eb="13">
      <t>カニュウ</t>
    </rPh>
    <rPh sb="13" eb="15">
      <t>ネンスウ</t>
    </rPh>
    <phoneticPr fontId="1"/>
  </si>
  <si>
    <t>業者番号　　（3○○○○　5桁番号）</t>
    <rPh sb="14" eb="15">
      <t>ケタ</t>
    </rPh>
    <rPh sb="15" eb="17">
      <t>バンゴウ</t>
    </rPh>
    <phoneticPr fontId="1"/>
  </si>
  <si>
    <t>建築士事務所登録番号　　　　</t>
    <rPh sb="0" eb="3">
      <t>ケンチクシ</t>
    </rPh>
    <rPh sb="3" eb="6">
      <t>ジムショ</t>
    </rPh>
    <rPh sb="6" eb="8">
      <t>トウロク</t>
    </rPh>
    <rPh sb="8" eb="10">
      <t>バンゴウ</t>
    </rPh>
    <phoneticPr fontId="1"/>
  </si>
  <si>
    <t>登録希望　　業種　　　　（複数可）</t>
    <rPh sb="0" eb="2">
      <t>トウロク</t>
    </rPh>
    <rPh sb="2" eb="4">
      <t>キボウ</t>
    </rPh>
    <rPh sb="6" eb="8">
      <t>ギョウシュ</t>
    </rPh>
    <rPh sb="13" eb="15">
      <t>フクスウ</t>
    </rPh>
    <rPh sb="15" eb="16">
      <t>カ</t>
    </rPh>
    <phoneticPr fontId="1"/>
  </si>
  <si>
    <t>（※2）証明書類添付　　　　　　　　　　　　　　</t>
    <rPh sb="6" eb="8">
      <t>ショルイ</t>
    </rPh>
    <rPh sb="8" eb="10">
      <t>テンプ</t>
    </rPh>
    <phoneticPr fontId="1"/>
  </si>
  <si>
    <t>（※１）申請月1日時点での技術者数を記入　　　　　　　　　　　　　　　　　　　（※２）証明書類添付</t>
    <rPh sb="4" eb="6">
      <t>シンセイ</t>
    </rPh>
    <rPh sb="6" eb="7">
      <t>ツキ</t>
    </rPh>
    <rPh sb="8" eb="9">
      <t>ニチ</t>
    </rPh>
    <rPh sb="9" eb="11">
      <t>ジテン</t>
    </rPh>
    <rPh sb="13" eb="16">
      <t>ギジュツシャ</t>
    </rPh>
    <rPh sb="16" eb="17">
      <t>スウ</t>
    </rPh>
    <rPh sb="18" eb="20">
      <t>キニュウ</t>
    </rPh>
    <phoneticPr fontId="1"/>
  </si>
  <si>
    <t xml:space="preserve">
令和３・４年度測量及び建設コンサルタント等業務入札参加申請内容を記入</t>
    <rPh sb="1" eb="2">
      <t>レイ</t>
    </rPh>
    <rPh sb="2" eb="3">
      <t>ワ</t>
    </rPh>
    <rPh sb="7" eb="8">
      <t>ド</t>
    </rPh>
    <rPh sb="8" eb="10">
      <t>ソクリョウ</t>
    </rPh>
    <rPh sb="10" eb="11">
      <t>オヨ</t>
    </rPh>
    <rPh sb="12" eb="14">
      <t>ケンセツ</t>
    </rPh>
    <rPh sb="21" eb="22">
      <t>トウ</t>
    </rPh>
    <rPh sb="22" eb="24">
      <t>ギョウム</t>
    </rPh>
    <phoneticPr fontId="1"/>
  </si>
  <si>
    <t>沖縄市建設関連団体協力会</t>
    <rPh sb="0" eb="3">
      <t>オキナワシ</t>
    </rPh>
    <rPh sb="3" eb="5">
      <t>ケンセツ</t>
    </rPh>
    <rPh sb="5" eb="7">
      <t>カンレン</t>
    </rPh>
    <rPh sb="7" eb="9">
      <t>ダンタイ</t>
    </rPh>
    <rPh sb="9" eb="11">
      <t>キョウリョク</t>
    </rPh>
    <phoneticPr fontId="1"/>
  </si>
  <si>
    <t>土木施工管理</t>
    <phoneticPr fontId="1"/>
  </si>
  <si>
    <t>下水道検定</t>
    <phoneticPr fontId="1"/>
  </si>
  <si>
    <t>磁気探査技士</t>
    <phoneticPr fontId="1"/>
  </si>
  <si>
    <t>ＲＣＣＭ</t>
    <phoneticPr fontId="1"/>
  </si>
  <si>
    <t>各部門</t>
    <rPh sb="0" eb="3">
      <t>カクブモン</t>
    </rPh>
    <phoneticPr fontId="1"/>
  </si>
  <si>
    <t>測量</t>
    <rPh sb="0" eb="2">
      <t>ソクリョウ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</si>
  <si>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</si>
  <si>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</si>
  <si>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造園施工管理技士</t>
    <rPh sb="0" eb="2">
      <t>ゾウエン</t>
    </rPh>
    <rPh sb="2" eb="4">
      <t>セコウ</t>
    </rPh>
    <rPh sb="4" eb="6">
      <t>カンリ</t>
    </rPh>
    <rPh sb="6" eb="8">
      <t>ギシ</t>
    </rPh>
    <phoneticPr fontId="1"/>
  </si>
  <si>
    <t>技術士</t>
    <rPh sb="0" eb="3">
      <t>ギジュツシ</t>
    </rPh>
    <phoneticPr fontId="1"/>
  </si>
  <si>
    <t>土木学会認定土木技術者</t>
    <rPh sb="0" eb="2">
      <t>ドボク</t>
    </rPh>
    <rPh sb="2" eb="4">
      <t>ガッカイ</t>
    </rPh>
    <rPh sb="4" eb="6">
      <t>ニンテイ</t>
    </rPh>
    <rPh sb="6" eb="8">
      <t>ドボク</t>
    </rPh>
    <rPh sb="8" eb="11">
      <t>ギジュツシャ</t>
    </rPh>
    <phoneticPr fontId="1"/>
  </si>
  <si>
    <t>港湾海洋調査士</t>
    <rPh sb="0" eb="2">
      <t>コウワン</t>
    </rPh>
    <rPh sb="2" eb="4">
      <t>カイヨウ</t>
    </rPh>
    <rPh sb="4" eb="6">
      <t>チョウサ</t>
    </rPh>
    <rPh sb="6" eb="7">
      <t>シ</t>
    </rPh>
    <phoneticPr fontId="1"/>
  </si>
  <si>
    <t>土木コンサル会加入年数（1年につき1点）</t>
    <rPh sb="0" eb="2">
      <t>ドボク</t>
    </rPh>
    <rPh sb="7" eb="9">
      <t>カニュウ</t>
    </rPh>
    <rPh sb="9" eb="11">
      <t>ネンスウ</t>
    </rPh>
    <rPh sb="13" eb="14">
      <t>ネン</t>
    </rPh>
    <rPh sb="18" eb="19">
      <t>テン</t>
    </rPh>
    <phoneticPr fontId="1"/>
  </si>
  <si>
    <t>全日本建設技術協会</t>
    <rPh sb="0" eb="3">
      <t>ゼンニッポン</t>
    </rPh>
    <rPh sb="3" eb="5">
      <t>ケンセツ</t>
    </rPh>
    <rPh sb="5" eb="7">
      <t>ギジュツ</t>
    </rPh>
    <rPh sb="7" eb="9">
      <t>キョウカイ</t>
    </rPh>
    <phoneticPr fontId="1"/>
  </si>
  <si>
    <t>全建及び市主催研修</t>
    <rPh sb="0" eb="1">
      <t>ゼン</t>
    </rPh>
    <rPh sb="1" eb="2">
      <t>ケン</t>
    </rPh>
    <rPh sb="2" eb="3">
      <t>オヨ</t>
    </rPh>
    <rPh sb="4" eb="5">
      <t>シ</t>
    </rPh>
    <rPh sb="5" eb="7">
      <t>シュサイ</t>
    </rPh>
    <rPh sb="7" eb="9">
      <t>ケンシュウ</t>
    </rPh>
    <phoneticPr fontId="1"/>
  </si>
  <si>
    <t>土木学会</t>
    <rPh sb="0" eb="2">
      <t>ドボク</t>
    </rPh>
    <rPh sb="2" eb="4">
      <t>ガッカイ</t>
    </rPh>
    <phoneticPr fontId="1"/>
  </si>
  <si>
    <t>表彰（公共）</t>
    <rPh sb="0" eb="2">
      <t>ヒョウショウ</t>
    </rPh>
    <rPh sb="3" eb="5">
      <t>コウキョウ</t>
    </rPh>
    <phoneticPr fontId="1"/>
  </si>
  <si>
    <t>資本金（自己資金以外）</t>
    <rPh sb="0" eb="2">
      <t>シホン</t>
    </rPh>
    <rPh sb="2" eb="3">
      <t>キン</t>
    </rPh>
    <rPh sb="4" eb="6">
      <t>ジコ</t>
    </rPh>
    <rPh sb="6" eb="8">
      <t>シキン</t>
    </rPh>
    <rPh sb="8" eb="10">
      <t>イガイ</t>
    </rPh>
    <phoneticPr fontId="1"/>
  </si>
  <si>
    <t>入力箇所</t>
    <rPh sb="0" eb="2">
      <t>ニュウリョク</t>
    </rPh>
    <rPh sb="2" eb="4">
      <t>カショ</t>
    </rPh>
    <phoneticPr fontId="1"/>
  </si>
  <si>
    <t>ISO9001</t>
    <phoneticPr fontId="1"/>
  </si>
  <si>
    <t>ISO14001</t>
    <phoneticPr fontId="1"/>
  </si>
  <si>
    <t>ISO9001</t>
    <phoneticPr fontId="1"/>
  </si>
  <si>
    <t>管理技術者</t>
    <rPh sb="0" eb="2">
      <t>カンリ</t>
    </rPh>
    <rPh sb="2" eb="5">
      <t>ギジュツシャ</t>
    </rPh>
    <phoneticPr fontId="1"/>
  </si>
  <si>
    <t>※H30・R元年度内</t>
    <rPh sb="6" eb="7">
      <t>ガン</t>
    </rPh>
    <rPh sb="7" eb="9">
      <t>ネンド</t>
    </rPh>
    <rPh sb="9" eb="10">
      <t>ナイ</t>
    </rPh>
    <phoneticPr fontId="1"/>
  </si>
  <si>
    <t>建築士事務所会主催研修等参加</t>
    <rPh sb="0" eb="3">
      <t>ケンチクシ</t>
    </rPh>
    <rPh sb="3" eb="6">
      <t>ジムショ</t>
    </rPh>
    <rPh sb="6" eb="7">
      <t>カイ</t>
    </rPh>
    <rPh sb="7" eb="9">
      <t>シュサイ</t>
    </rPh>
    <rPh sb="9" eb="11">
      <t>ケンシュウ</t>
    </rPh>
    <rPh sb="11" eb="12">
      <t>トウ</t>
    </rPh>
    <rPh sb="12" eb="14">
      <t>サンカ</t>
    </rPh>
    <phoneticPr fontId="1"/>
  </si>
  <si>
    <t>※過去10年間有効</t>
    <rPh sb="1" eb="3">
      <t>カコ</t>
    </rPh>
    <rPh sb="5" eb="7">
      <t>ネンカン</t>
    </rPh>
    <rPh sb="7" eb="9">
      <t>ユウコウ</t>
    </rPh>
    <phoneticPr fontId="1"/>
  </si>
  <si>
    <t>構造1級建築士</t>
    <rPh sb="0" eb="2">
      <t>コウゾウ</t>
    </rPh>
    <rPh sb="3" eb="4">
      <t>キュウ</t>
    </rPh>
    <rPh sb="4" eb="7">
      <t>ケンチクシ</t>
    </rPh>
    <phoneticPr fontId="1"/>
  </si>
  <si>
    <t>キャスビー建築評価員</t>
    <phoneticPr fontId="1"/>
  </si>
  <si>
    <t>耐震診断資格者</t>
    <rPh sb="0" eb="4">
      <t>タイシンシンダン</t>
    </rPh>
    <rPh sb="4" eb="7">
      <t>シカクシャ</t>
    </rPh>
    <phoneticPr fontId="1"/>
  </si>
  <si>
    <t>小　計</t>
    <phoneticPr fontId="1"/>
  </si>
  <si>
    <t>令和３・４年度　総合評価点採点表（建設コンサルタント）</t>
    <rPh sb="0" eb="1">
      <t>レイ</t>
    </rPh>
    <rPh sb="1" eb="2">
      <t>ワ</t>
    </rPh>
    <rPh sb="5" eb="7">
      <t>ネンド</t>
    </rPh>
    <rPh sb="6" eb="7">
      <t>ド</t>
    </rPh>
    <rPh sb="8" eb="10">
      <t>ソウゴウ</t>
    </rPh>
    <rPh sb="10" eb="12">
      <t>ヒョウカ</t>
    </rPh>
    <rPh sb="12" eb="13">
      <t>テン</t>
    </rPh>
    <rPh sb="13" eb="15">
      <t>サイテン</t>
    </rPh>
    <rPh sb="15" eb="16">
      <t>ヒョウ</t>
    </rPh>
    <phoneticPr fontId="1"/>
  </si>
  <si>
    <t>令和３・４年度　総合評価点採点表（土木コンサルタント）</t>
    <rPh sb="0" eb="1">
      <t>レイ</t>
    </rPh>
    <rPh sb="1" eb="2">
      <t>ワ</t>
    </rPh>
    <rPh sb="5" eb="7">
      <t>ネンド</t>
    </rPh>
    <rPh sb="6" eb="7">
      <t>ド</t>
    </rPh>
    <rPh sb="8" eb="10">
      <t>ソウゴウ</t>
    </rPh>
    <rPh sb="10" eb="12">
      <t>ヒョウカ</t>
    </rPh>
    <rPh sb="12" eb="13">
      <t>テン</t>
    </rPh>
    <rPh sb="13" eb="15">
      <t>サイテン</t>
    </rPh>
    <rPh sb="15" eb="16">
      <t>ヒョウ</t>
    </rPh>
    <rPh sb="17" eb="19">
      <t>ドボク</t>
    </rPh>
    <phoneticPr fontId="1"/>
  </si>
  <si>
    <t>平成25年4月1日～　　　　　　　　　　令和2年11月30日時点までの実績（※２）証明書類添付　　　</t>
    <rPh sb="0" eb="2">
      <t>ヘイセイ</t>
    </rPh>
    <rPh sb="4" eb="5">
      <t>ネン</t>
    </rPh>
    <rPh sb="6" eb="7">
      <t>ガツ</t>
    </rPh>
    <rPh sb="8" eb="9">
      <t>ニチ</t>
    </rPh>
    <rPh sb="20" eb="21">
      <t>レイ</t>
    </rPh>
    <rPh sb="21" eb="22">
      <t>ワ</t>
    </rPh>
    <rPh sb="23" eb="24">
      <t>ネン</t>
    </rPh>
    <rPh sb="26" eb="27">
      <t>ガツ</t>
    </rPh>
    <rPh sb="29" eb="30">
      <t>ニチ</t>
    </rPh>
    <rPh sb="30" eb="32">
      <t>ジテン</t>
    </rPh>
    <rPh sb="35" eb="37">
      <t>ジッセキ</t>
    </rPh>
    <phoneticPr fontId="1"/>
  </si>
  <si>
    <t>令和2年11月30日時点までの実績　　　　　　（※２）証明書類添付　　　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ジテン</t>
    </rPh>
    <rPh sb="15" eb="17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</si>
</sst>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5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4" xfId="0" applyBorder="1">
      <alignment vertical="center"/>
    </xf>
    <xf numFmtId="0" fontId="0" fillId="0" borderId="56" xfId="0" applyBorder="1" applyAlignment="1">
      <alignment vertical="center"/>
    </xf>
    <xf numFmtId="0" fontId="7" fillId="0" borderId="0" xfId="0" applyFont="1">
      <alignment vertical="center"/>
    </xf>
    <xf numFmtId="0" fontId="0" fillId="0" borderId="47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8" xfId="0" applyBorder="1" applyAlignment="1">
      <alignment horizontal="right" vertical="center" shrinkToFit="1"/>
    </xf>
    <xf numFmtId="0" fontId="0" fillId="0" borderId="12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0" fillId="0" borderId="27" xfId="0" applyBorder="1" applyAlignment="1">
      <alignment horizontal="right" vertical="center" shrinkToFit="1"/>
    </xf>
    <xf numFmtId="0" fontId="4" fillId="0" borderId="19" xfId="0" applyFont="1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3" xfId="0" applyBorder="1" applyAlignment="1">
      <alignment horizontal="right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5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5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50" xfId="0" applyFill="1" applyBorder="1" applyProtection="1">
      <alignment vertical="center"/>
      <protection locked="0"/>
    </xf>
    <xf numFmtId="0" fontId="0" fillId="2" borderId="51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0" fillId="2" borderId="53" xfId="0" applyFill="1" applyBorder="1" applyAlignment="1" applyProtection="1">
      <alignment vertical="center"/>
      <protection locked="0"/>
    </xf>
    <xf numFmtId="0" fontId="0" fillId="2" borderId="64" xfId="0" applyFill="1" applyBorder="1" applyAlignment="1" applyProtection="1">
      <alignment vertical="center"/>
      <protection locked="0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66" xfId="0" applyBorder="1" applyAlignment="1">
      <alignment vertical="center" shrinkToFit="1"/>
    </xf>
    <xf numFmtId="0" fontId="0" fillId="2" borderId="3" xfId="0" applyFill="1" applyBorder="1" applyAlignment="1" applyProtection="1">
      <alignment vertical="center"/>
      <protection locked="0"/>
    </xf>
    <xf numFmtId="0" fontId="3" fillId="0" borderId="37" xfId="0" applyFont="1" applyBorder="1" applyAlignment="1">
      <alignment vertical="center" shrinkToFit="1"/>
    </xf>
    <xf numFmtId="0" fontId="3" fillId="0" borderId="68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vertical="center" shrinkToFit="1"/>
    </xf>
    <xf numFmtId="0" fontId="4" fillId="0" borderId="69" xfId="0" applyFont="1" applyBorder="1" applyAlignment="1">
      <alignment vertical="center" shrinkToFit="1"/>
    </xf>
    <xf numFmtId="0" fontId="4" fillId="0" borderId="70" xfId="0" applyFont="1" applyBorder="1" applyAlignment="1">
      <alignment horizontal="center" vertical="center"/>
    </xf>
    <xf numFmtId="0" fontId="4" fillId="0" borderId="6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0" fontId="4" fillId="0" borderId="73" xfId="0" applyFont="1" applyBorder="1" applyAlignment="1">
      <alignment vertical="center" shrinkToFit="1"/>
    </xf>
    <xf numFmtId="0" fontId="4" fillId="0" borderId="76" xfId="0" applyFont="1" applyBorder="1" applyAlignment="1">
      <alignment horizontal="center" vertical="center"/>
    </xf>
    <xf numFmtId="0" fontId="4" fillId="0" borderId="71" xfId="0" applyFont="1" applyBorder="1" applyAlignment="1">
      <alignment vertical="center" shrinkToFit="1"/>
    </xf>
    <xf numFmtId="0" fontId="3" fillId="0" borderId="77" xfId="0" applyFont="1" applyBorder="1" applyAlignment="1">
      <alignment vertical="center" shrinkToFit="1"/>
    </xf>
    <xf numFmtId="0" fontId="4" fillId="0" borderId="78" xfId="0" applyFont="1" applyBorder="1" applyAlignment="1">
      <alignment vertical="center" shrinkToFit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9" xfId="0" applyFill="1" applyBorder="1" applyAlignment="1" applyProtection="1">
      <alignment vertical="center"/>
      <protection locked="0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vertical="center" shrinkToFit="1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 shrinkToFit="1"/>
    </xf>
    <xf numFmtId="0" fontId="0" fillId="0" borderId="56" xfId="0" applyBorder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/>
    </xf>
    <xf numFmtId="0" fontId="3" fillId="2" borderId="32" xfId="0" applyFont="1" applyFill="1" applyBorder="1" applyAlignment="1" applyProtection="1">
      <alignment vertical="center" shrinkToFit="1"/>
      <protection locked="0"/>
    </xf>
    <xf numFmtId="0" fontId="0" fillId="0" borderId="48" xfId="0" applyBorder="1" applyAlignment="1">
      <alignment vertical="center" shrinkToFit="1"/>
    </xf>
    <xf numFmtId="0" fontId="0" fillId="0" borderId="91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9" xfId="0" applyBorder="1" applyAlignment="1">
      <alignment horizontal="right" shrinkToFit="1"/>
    </xf>
    <xf numFmtId="0" fontId="0" fillId="0" borderId="52" xfId="0" applyBorder="1" applyAlignment="1">
      <alignment vertical="center" shrinkToFit="1"/>
    </xf>
    <xf numFmtId="0" fontId="3" fillId="0" borderId="5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3" xfId="0" applyFont="1" applyFill="1" applyBorder="1">
      <alignment vertical="center"/>
    </xf>
    <xf numFmtId="0" fontId="0" fillId="0" borderId="92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9" fillId="0" borderId="0" xfId="0" applyFont="1" applyAlignment="1">
      <alignment horizontal="right" vertical="center"/>
    </xf>
    <xf numFmtId="0" fontId="3" fillId="0" borderId="97" xfId="0" applyFont="1" applyFill="1" applyBorder="1" applyAlignment="1" applyProtection="1">
      <alignment horizontal="center" vertical="center" wrapText="1" shrinkToFit="1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vertical="center"/>
      <protection locked="0"/>
    </xf>
    <xf numFmtId="0" fontId="0" fillId="2" borderId="110" xfId="0" applyFill="1" applyBorder="1" applyProtection="1">
      <alignment vertical="center"/>
      <protection locked="0"/>
    </xf>
    <xf numFmtId="0" fontId="0" fillId="2" borderId="113" xfId="0" applyFill="1" applyBorder="1" applyProtection="1">
      <alignment vertical="center"/>
      <protection locked="0"/>
    </xf>
    <xf numFmtId="0" fontId="0" fillId="2" borderId="74" xfId="0" applyFill="1" applyBorder="1" applyAlignment="1" applyProtection="1">
      <alignment vertical="center"/>
      <protection locked="0"/>
    </xf>
    <xf numFmtId="0" fontId="0" fillId="2" borderId="75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62" xfId="0" applyFill="1" applyBorder="1" applyProtection="1">
      <alignment vertical="center"/>
      <protection locked="0"/>
    </xf>
    <xf numFmtId="0" fontId="0" fillId="2" borderId="74" xfId="0" applyFill="1" applyBorder="1" applyProtection="1">
      <alignment vertical="center"/>
      <protection locked="0"/>
    </xf>
    <xf numFmtId="0" fontId="0" fillId="2" borderId="75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08" xfId="0" applyBorder="1" applyAlignment="1" applyProtection="1">
      <alignment horizontal="right" vertical="center" shrinkToFit="1"/>
      <protection locked="0"/>
    </xf>
    <xf numFmtId="0" fontId="0" fillId="0" borderId="67" xfId="0" applyBorder="1" applyAlignment="1" applyProtection="1">
      <alignment horizontal="right" vertical="center" shrinkToFit="1"/>
      <protection locked="0"/>
    </xf>
    <xf numFmtId="0" fontId="0" fillId="0" borderId="71" xfId="0" applyBorder="1" applyAlignment="1" applyProtection="1">
      <alignment horizontal="right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07" xfId="0" applyBorder="1" applyAlignment="1" applyProtection="1">
      <alignment horizontal="right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6" fillId="0" borderId="61" xfId="0" applyFont="1" applyFill="1" applyBorder="1" applyAlignment="1" applyProtection="1">
      <alignment horizontal="right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112" xfId="0" applyFont="1" applyBorder="1" applyAlignment="1" applyProtection="1">
      <alignment vertical="center"/>
      <protection locked="0"/>
    </xf>
    <xf numFmtId="0" fontId="0" fillId="0" borderId="114" xfId="0" applyBorder="1" applyAlignment="1" applyProtection="1">
      <alignment vertical="center"/>
      <protection locked="0"/>
    </xf>
    <xf numFmtId="0" fontId="12" fillId="0" borderId="116" xfId="0" applyFont="1" applyBorder="1" applyAlignment="1" applyProtection="1">
      <alignment vertical="center" shrinkToFit="1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right" vertical="center" shrinkToFit="1"/>
      <protection locked="0"/>
    </xf>
    <xf numFmtId="0" fontId="0" fillId="0" borderId="76" xfId="0" applyBorder="1" applyAlignment="1" applyProtection="1">
      <alignment horizontal="center" vertical="center" shrinkToFit="1"/>
      <protection locked="0"/>
    </xf>
    <xf numFmtId="0" fontId="12" fillId="0" borderId="109" xfId="0" applyFont="1" applyBorder="1" applyAlignment="1" applyProtection="1">
      <alignment vertical="center" shrinkToFit="1"/>
      <protection locked="0"/>
    </xf>
    <xf numFmtId="0" fontId="0" fillId="0" borderId="65" xfId="0" applyBorder="1" applyProtection="1">
      <alignment vertical="center"/>
      <protection locked="0"/>
    </xf>
    <xf numFmtId="0" fontId="12" fillId="0" borderId="91" xfId="0" applyFont="1" applyBorder="1" applyAlignment="1" applyProtection="1">
      <alignment vertical="center" shrinkToFit="1"/>
      <protection locked="0"/>
    </xf>
    <xf numFmtId="0" fontId="0" fillId="0" borderId="10" xfId="0" applyBorder="1" applyProtection="1">
      <alignment vertical="center"/>
      <protection locked="0"/>
    </xf>
    <xf numFmtId="0" fontId="12" fillId="0" borderId="56" xfId="0" applyFont="1" applyBorder="1" applyAlignment="1" applyProtection="1">
      <alignment vertical="center"/>
      <protection locked="0"/>
    </xf>
    <xf numFmtId="0" fontId="12" fillId="0" borderId="47" xfId="0" applyFont="1" applyBorder="1" applyAlignment="1" applyProtection="1">
      <alignment vertical="center"/>
      <protection locked="0"/>
    </xf>
    <xf numFmtId="0" fontId="12" fillId="0" borderId="57" xfId="0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1" xfId="0" applyFont="1" applyBorder="1" applyAlignment="1" applyProtection="1">
      <alignment vertical="center"/>
      <protection locked="0"/>
    </xf>
    <xf numFmtId="0" fontId="12" fillId="0" borderId="69" xfId="0" applyFont="1" applyBorder="1" applyAlignment="1" applyProtection="1">
      <alignment vertical="center" shrinkToFit="1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61" xfId="0" applyFont="1" applyBorder="1" applyAlignment="1" applyProtection="1">
      <alignment vertical="center" shrinkToFit="1"/>
      <protection locked="0"/>
    </xf>
    <xf numFmtId="0" fontId="12" fillId="0" borderId="14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2" fillId="0" borderId="74" xfId="0" applyFont="1" applyBorder="1" applyAlignment="1" applyProtection="1">
      <alignment vertical="center" shrinkToFit="1"/>
      <protection locked="0"/>
    </xf>
    <xf numFmtId="0" fontId="2" fillId="0" borderId="75" xfId="0" applyFont="1" applyBorder="1" applyAlignment="1" applyProtection="1">
      <alignment vertical="center" shrinkToFit="1"/>
      <protection locked="0"/>
    </xf>
    <xf numFmtId="0" fontId="12" fillId="0" borderId="73" xfId="0" applyFont="1" applyBorder="1" applyAlignment="1" applyProtection="1">
      <alignment vertical="center" shrinkToFit="1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79" xfId="0" applyFont="1" applyBorder="1" applyAlignment="1" applyProtection="1">
      <alignment vertical="center" shrinkToFit="1"/>
      <protection locked="0"/>
    </xf>
    <xf numFmtId="0" fontId="12" fillId="0" borderId="78" xfId="0" applyFont="1" applyBorder="1" applyAlignment="1" applyProtection="1">
      <alignment vertical="center" shrinkToFit="1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vertical="center" shrinkToFit="1"/>
      <protection locked="0"/>
    </xf>
    <xf numFmtId="0" fontId="12" fillId="0" borderId="16" xfId="0" applyFont="1" applyBorder="1" applyAlignment="1" applyProtection="1">
      <alignment vertical="center" shrinkToFit="1"/>
      <protection locked="0"/>
    </xf>
    <xf numFmtId="0" fontId="2" fillId="0" borderId="79" xfId="0" applyFont="1" applyBorder="1" applyAlignment="1" applyProtection="1">
      <alignment horizontal="left" vertical="center"/>
      <protection locked="0"/>
    </xf>
    <xf numFmtId="0" fontId="12" fillId="0" borderId="104" xfId="0" applyFont="1" applyBorder="1" applyAlignment="1" applyProtection="1">
      <alignment vertical="center" shrinkToFit="1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107" xfId="0" applyBorder="1" applyAlignment="1" applyProtection="1">
      <alignment vertical="center" shrinkToFit="1"/>
      <protection locked="0"/>
    </xf>
    <xf numFmtId="0" fontId="2" fillId="0" borderId="61" xfId="0" applyFont="1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vertical="center" shrinkToFit="1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3" xfId="0" applyBorder="1" applyAlignment="1" applyProtection="1">
      <alignment horizontal="center" vertical="center" shrinkToFit="1"/>
      <protection locked="0"/>
    </xf>
    <xf numFmtId="0" fontId="0" fillId="0" borderId="103" xfId="0" applyBorder="1" applyAlignment="1" applyProtection="1">
      <alignment horizontal="right" vertical="center" shrinkToFi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0" borderId="110" xfId="0" applyFont="1" applyBorder="1" applyAlignment="1" applyProtection="1">
      <alignment horizontal="left" vertical="center"/>
      <protection locked="0"/>
    </xf>
    <xf numFmtId="0" fontId="2" fillId="0" borderId="113" xfId="0" applyFont="1" applyBorder="1" applyAlignment="1" applyProtection="1">
      <alignment horizontal="left" vertical="center"/>
      <protection locked="0"/>
    </xf>
    <xf numFmtId="0" fontId="12" fillId="0" borderId="114" xfId="0" applyFont="1" applyBorder="1" applyAlignment="1" applyProtection="1">
      <alignment vertical="center" shrinkToFit="1"/>
      <protection locked="0"/>
    </xf>
    <xf numFmtId="0" fontId="0" fillId="0" borderId="108" xfId="0" applyBorder="1" applyAlignment="1" applyProtection="1">
      <alignment vertical="center" shrinkToFit="1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75" xfId="0" applyFont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vertical="center" shrinkToFit="1"/>
      <protection locked="0"/>
    </xf>
    <xf numFmtId="0" fontId="0" fillId="0" borderId="76" xfId="0" applyBorder="1" applyAlignment="1" applyProtection="1">
      <alignment vertical="center"/>
      <protection locked="0"/>
    </xf>
    <xf numFmtId="0" fontId="2" fillId="0" borderId="74" xfId="0" applyFont="1" applyBorder="1" applyProtection="1">
      <alignment vertical="center"/>
      <protection locked="0"/>
    </xf>
    <xf numFmtId="0" fontId="2" fillId="0" borderId="75" xfId="0" applyFont="1" applyBorder="1" applyProtection="1">
      <alignment vertical="center"/>
      <protection locked="0"/>
    </xf>
    <xf numFmtId="0" fontId="12" fillId="0" borderId="75" xfId="0" applyFont="1" applyBorder="1" applyAlignment="1" applyProtection="1">
      <alignment vertical="center" shrinkToFit="1"/>
      <protection locked="0"/>
    </xf>
    <xf numFmtId="0" fontId="0" fillId="0" borderId="76" xfId="0" applyBorder="1" applyAlignment="1" applyProtection="1">
      <alignment vertical="center" shrinkToFit="1"/>
      <protection locked="0"/>
    </xf>
    <xf numFmtId="0" fontId="2" fillId="0" borderId="74" xfId="0" applyFont="1" applyFill="1" applyBorder="1" applyProtection="1">
      <alignment vertical="center"/>
      <protection locked="0"/>
    </xf>
    <xf numFmtId="0" fontId="2" fillId="0" borderId="75" xfId="0" applyFont="1" applyFill="1" applyBorder="1" applyProtection="1">
      <alignment vertical="center"/>
      <protection locked="0"/>
    </xf>
    <xf numFmtId="0" fontId="16" fillId="0" borderId="75" xfId="0" applyFont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right" vertical="center" shrinkToFi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10" fillId="2" borderId="74" xfId="0" applyFont="1" applyFill="1" applyBorder="1" applyAlignment="1" applyProtection="1">
      <alignment horizontal="center" vertical="center"/>
      <protection locked="0"/>
    </xf>
    <xf numFmtId="0" fontId="10" fillId="0" borderId="7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2" fillId="0" borderId="102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vertical="center" shrinkToFit="1"/>
      <protection locked="0"/>
    </xf>
    <xf numFmtId="0" fontId="4" fillId="0" borderId="107" xfId="0" applyFont="1" applyBorder="1" applyAlignment="1" applyProtection="1">
      <alignment vertical="center" shrinkToFit="1"/>
      <protection locked="0"/>
    </xf>
    <xf numFmtId="0" fontId="2" fillId="0" borderId="115" xfId="0" applyFont="1" applyBorder="1" applyAlignment="1" applyProtection="1">
      <alignment vertical="center" shrinkToFit="1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16" fillId="0" borderId="75" xfId="0" applyFont="1" applyBorder="1" applyAlignment="1" applyProtection="1">
      <alignment horizontal="right" vertical="center" shrinkToFit="1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75" xfId="0" applyFont="1" applyBorder="1" applyAlignment="1" applyProtection="1">
      <alignment horizontal="left" vertical="center"/>
      <protection locked="0"/>
    </xf>
    <xf numFmtId="0" fontId="6" fillId="2" borderId="61" xfId="0" applyFont="1" applyFill="1" applyBorder="1" applyAlignment="1" applyProtection="1">
      <alignment horizontal="center" vertical="top" shrinkToFit="1"/>
      <protection locked="0"/>
    </xf>
    <xf numFmtId="0" fontId="6" fillId="2" borderId="95" xfId="0" applyFont="1" applyFill="1" applyBorder="1" applyAlignment="1" applyProtection="1">
      <alignment horizontal="center" vertical="top" shrinkToFit="1"/>
      <protection locked="0"/>
    </xf>
    <xf numFmtId="0" fontId="6" fillId="2" borderId="34" xfId="0" applyFont="1" applyFill="1" applyBorder="1" applyAlignment="1" applyProtection="1">
      <alignment vertical="top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right" vertical="center" shrinkToFit="1"/>
      <protection locked="0"/>
    </xf>
    <xf numFmtId="0" fontId="16" fillId="0" borderId="75" xfId="0" applyFont="1" applyBorder="1" applyAlignment="1" applyProtection="1">
      <alignment horizontal="right" vertical="center" shrinkToFit="1"/>
      <protection locked="0"/>
    </xf>
    <xf numFmtId="0" fontId="16" fillId="0" borderId="75" xfId="0" applyFont="1" applyBorder="1" applyAlignment="1" applyProtection="1">
      <alignment horizontal="right" vertical="center" shrinkToFit="1"/>
      <protection locked="0"/>
    </xf>
    <xf numFmtId="0" fontId="2" fillId="0" borderId="5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shrinkToFit="1"/>
    </xf>
    <xf numFmtId="0" fontId="2" fillId="0" borderId="117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/>
    </xf>
    <xf numFmtId="0" fontId="2" fillId="0" borderId="61" xfId="0" applyFont="1" applyBorder="1" applyAlignment="1" applyProtection="1">
      <alignment vertical="center"/>
    </xf>
    <xf numFmtId="0" fontId="12" fillId="0" borderId="69" xfId="0" applyFont="1" applyBorder="1" applyAlignment="1" applyProtection="1">
      <alignment vertical="center" shrinkToFit="1"/>
    </xf>
    <xf numFmtId="0" fontId="0" fillId="0" borderId="70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4" fillId="0" borderId="65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vertical="center" shrinkToFit="1"/>
    </xf>
    <xf numFmtId="0" fontId="2" fillId="0" borderId="61" xfId="0" applyFont="1" applyBorder="1" applyAlignment="1" applyProtection="1">
      <alignment vertical="center" shrinkToFit="1"/>
    </xf>
    <xf numFmtId="0" fontId="12" fillId="0" borderId="14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shrinkToFit="1"/>
    </xf>
    <xf numFmtId="0" fontId="4" fillId="0" borderId="70" xfId="0" applyFont="1" applyBorder="1" applyAlignment="1" applyProtection="1">
      <alignment horizontal="center" vertical="center"/>
    </xf>
    <xf numFmtId="0" fontId="4" fillId="0" borderId="67" xfId="0" applyFont="1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0" fontId="2" fillId="0" borderId="74" xfId="0" applyFont="1" applyBorder="1" applyAlignment="1" applyProtection="1">
      <alignment vertical="center" shrinkToFit="1"/>
    </xf>
    <xf numFmtId="0" fontId="2" fillId="0" borderId="75" xfId="0" applyFont="1" applyBorder="1" applyAlignment="1" applyProtection="1">
      <alignment vertical="center" shrinkToFit="1"/>
    </xf>
    <xf numFmtId="0" fontId="12" fillId="0" borderId="73" xfId="0" applyFont="1" applyBorder="1" applyAlignment="1" applyProtection="1">
      <alignment vertical="center" shrinkToFit="1"/>
    </xf>
    <xf numFmtId="0" fontId="4" fillId="0" borderId="76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79" xfId="0" applyFont="1" applyBorder="1" applyAlignment="1" applyProtection="1">
      <alignment vertical="center" shrinkToFit="1"/>
    </xf>
    <xf numFmtId="0" fontId="12" fillId="0" borderId="78" xfId="0" applyFont="1" applyBorder="1" applyAlignment="1" applyProtection="1">
      <alignment vertical="center" shrinkToFit="1"/>
    </xf>
    <xf numFmtId="0" fontId="4" fillId="0" borderId="80" xfId="0" applyFont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vertical="center" shrinkToFit="1"/>
    </xf>
    <xf numFmtId="0" fontId="12" fillId="0" borderId="16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 shrinkToFit="1"/>
    </xf>
    <xf numFmtId="0" fontId="2" fillId="0" borderId="79" xfId="0" applyFont="1" applyBorder="1" applyAlignment="1" applyProtection="1">
      <alignment horizontal="left" vertical="center"/>
    </xf>
    <xf numFmtId="0" fontId="12" fillId="0" borderId="104" xfId="0" applyFont="1" applyBorder="1" applyAlignment="1" applyProtection="1">
      <alignment vertical="center" shrinkToFit="1"/>
    </xf>
    <xf numFmtId="0" fontId="0" fillId="0" borderId="80" xfId="0" applyBorder="1" applyAlignment="1" applyProtection="1">
      <alignment horizontal="center" vertical="center"/>
    </xf>
    <xf numFmtId="0" fontId="0" fillId="0" borderId="107" xfId="0" applyBorder="1" applyAlignment="1" applyProtection="1">
      <alignment vertical="center" shrinkToFit="1"/>
    </xf>
    <xf numFmtId="0" fontId="2" fillId="0" borderId="61" xfId="0" applyFont="1" applyBorder="1" applyAlignment="1" applyProtection="1">
      <alignment horizontal="left" vertical="center"/>
    </xf>
    <xf numFmtId="0" fontId="0" fillId="0" borderId="67" xfId="0" applyBorder="1" applyAlignment="1" applyProtection="1">
      <alignment vertical="center" shrinkToFit="1"/>
    </xf>
    <xf numFmtId="0" fontId="12" fillId="0" borderId="26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0" fillId="0" borderId="57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03" xfId="0" applyBorder="1" applyAlignment="1" applyProtection="1">
      <alignment horizontal="center" vertical="center" shrinkToFit="1"/>
    </xf>
    <xf numFmtId="0" fontId="0" fillId="0" borderId="103" xfId="0" applyBorder="1" applyAlignment="1" applyProtection="1">
      <alignment horizontal="right" vertical="center" shrinkToFit="1"/>
    </xf>
    <xf numFmtId="0" fontId="0" fillId="0" borderId="28" xfId="0" applyBorder="1" applyAlignment="1" applyProtection="1">
      <alignment horizontal="center" vertical="center"/>
    </xf>
    <xf numFmtId="0" fontId="17" fillId="0" borderId="74" xfId="0" applyFont="1" applyBorder="1" applyAlignment="1" applyProtection="1">
      <alignment vertical="center" shrinkToFit="1"/>
    </xf>
    <xf numFmtId="0" fontId="17" fillId="0" borderId="75" xfId="0" applyFont="1" applyBorder="1" applyAlignment="1" applyProtection="1">
      <alignment vertical="center" shrinkToFit="1"/>
    </xf>
    <xf numFmtId="0" fontId="18" fillId="0" borderId="73" xfId="0" applyFont="1" applyBorder="1" applyAlignment="1" applyProtection="1">
      <alignment vertical="center" shrinkToFit="1"/>
    </xf>
    <xf numFmtId="0" fontId="19" fillId="0" borderId="76" xfId="0" applyFont="1" applyBorder="1" applyAlignment="1" applyProtection="1">
      <alignment horizontal="center" vertical="center"/>
    </xf>
    <xf numFmtId="0" fontId="19" fillId="0" borderId="71" xfId="0" applyFont="1" applyBorder="1" applyAlignment="1" applyProtection="1">
      <alignment vertical="center" shrinkToFit="1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75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 textRotation="255"/>
      <protection locked="0"/>
    </xf>
    <xf numFmtId="0" fontId="15" fillId="0" borderId="1" xfId="0" applyFont="1" applyBorder="1" applyAlignment="1" applyProtection="1">
      <alignment horizontal="center" vertical="center" textRotation="255"/>
      <protection locked="0"/>
    </xf>
    <xf numFmtId="0" fontId="15" fillId="0" borderId="25" xfId="0" applyFont="1" applyBorder="1" applyAlignment="1" applyProtection="1">
      <alignment horizontal="center" vertical="center" textRotation="255"/>
      <protection locked="0"/>
    </xf>
    <xf numFmtId="0" fontId="3" fillId="0" borderId="85" xfId="0" applyFont="1" applyFill="1" applyBorder="1" applyAlignment="1" applyProtection="1">
      <alignment horizontal="center" vertical="center" wrapText="1" shrinkToFit="1"/>
      <protection locked="0"/>
    </xf>
    <xf numFmtId="0" fontId="3" fillId="0" borderId="87" xfId="0" applyFont="1" applyFill="1" applyBorder="1" applyAlignment="1" applyProtection="1">
      <alignment horizontal="center" vertical="center" wrapText="1" shrinkToFit="1"/>
      <protection locked="0"/>
    </xf>
    <xf numFmtId="0" fontId="6" fillId="2" borderId="61" xfId="0" applyFont="1" applyFill="1" applyBorder="1" applyAlignment="1" applyProtection="1">
      <alignment horizontal="left" vertical="center" shrinkToFit="1"/>
      <protection locked="0"/>
    </xf>
    <xf numFmtId="0" fontId="3" fillId="0" borderId="85" xfId="0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Fill="1" applyBorder="1" applyAlignment="1" applyProtection="1">
      <alignment horizontal="center" vertical="center" shrinkToFit="1"/>
      <protection locked="0"/>
    </xf>
    <xf numFmtId="0" fontId="3" fillId="2" borderId="86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 applyProtection="1">
      <alignment horizontal="center" vertical="center" shrinkToFit="1"/>
      <protection locked="0"/>
    </xf>
    <xf numFmtId="0" fontId="9" fillId="0" borderId="74" xfId="0" applyFont="1" applyFill="1" applyBorder="1" applyAlignment="1" applyProtection="1">
      <alignment horizontal="center" vertical="center" shrinkToFit="1"/>
      <protection locked="0"/>
    </xf>
    <xf numFmtId="0" fontId="9" fillId="0" borderId="75" xfId="0" applyFont="1" applyFill="1" applyBorder="1" applyAlignment="1" applyProtection="1">
      <alignment horizontal="center" vertical="center" shrinkToFit="1"/>
      <protection locked="0"/>
    </xf>
    <xf numFmtId="0" fontId="9" fillId="0" borderId="99" xfId="0" applyFont="1" applyFill="1" applyBorder="1" applyAlignment="1" applyProtection="1">
      <alignment horizontal="left" vertical="center" wrapText="1" shrinkToFit="1"/>
      <protection locked="0"/>
    </xf>
    <xf numFmtId="0" fontId="9" fillId="0" borderId="100" xfId="0" applyFont="1" applyFill="1" applyBorder="1" applyAlignment="1" applyProtection="1">
      <alignment horizontal="left" vertical="center" wrapText="1" shrinkToFit="1"/>
      <protection locked="0"/>
    </xf>
    <xf numFmtId="0" fontId="9" fillId="0" borderId="4" xfId="0" applyFont="1" applyFill="1" applyBorder="1" applyAlignment="1" applyProtection="1">
      <alignment horizontal="left" vertical="center" wrapText="1" shrinkToFit="1"/>
      <protection locked="0"/>
    </xf>
    <xf numFmtId="0" fontId="9" fillId="0" borderId="61" xfId="0" applyFont="1" applyFill="1" applyBorder="1" applyAlignment="1" applyProtection="1">
      <alignment horizontal="left" vertical="center" wrapText="1" shrinkToFit="1"/>
      <protection locked="0"/>
    </xf>
    <xf numFmtId="0" fontId="9" fillId="2" borderId="100" xfId="0" applyFont="1" applyFill="1" applyBorder="1" applyAlignment="1" applyProtection="1">
      <alignment horizontal="center" vertical="center" wrapText="1" shrinkToFit="1"/>
      <protection locked="0"/>
    </xf>
    <xf numFmtId="0" fontId="9" fillId="2" borderId="101" xfId="0" applyFont="1" applyFill="1" applyBorder="1" applyAlignment="1" applyProtection="1">
      <alignment horizontal="center" vertical="center" wrapText="1" shrinkToFit="1"/>
      <protection locked="0"/>
    </xf>
    <xf numFmtId="0" fontId="9" fillId="2" borderId="61" xfId="0" applyFont="1" applyFill="1" applyBorder="1" applyAlignment="1" applyProtection="1">
      <alignment horizontal="center" vertical="center" wrapText="1" shrinkToFit="1"/>
      <protection locked="0"/>
    </xf>
    <xf numFmtId="0" fontId="9" fillId="2" borderId="95" xfId="0" applyFont="1" applyFill="1" applyBorder="1" applyAlignment="1" applyProtection="1">
      <alignment horizontal="center" vertical="center" wrapText="1" shrinkToFi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17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02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 shrinkToFit="1"/>
      <protection locked="0"/>
    </xf>
    <xf numFmtId="0" fontId="3" fillId="2" borderId="86" xfId="0" applyFont="1" applyFill="1" applyBorder="1" applyAlignment="1" applyProtection="1">
      <alignment horizontal="left" vertical="center" wrapText="1" shrinkToFit="1"/>
      <protection locked="0"/>
    </xf>
    <xf numFmtId="0" fontId="3" fillId="2" borderId="4" xfId="0" applyFont="1" applyFill="1" applyBorder="1" applyAlignment="1" applyProtection="1">
      <alignment horizontal="left" vertical="center" wrapText="1" shrinkToFit="1"/>
      <protection locked="0"/>
    </xf>
    <xf numFmtId="0" fontId="3" fillId="2" borderId="70" xfId="0" applyFont="1" applyFill="1" applyBorder="1" applyAlignment="1" applyProtection="1">
      <alignment horizontal="left" vertical="center" wrapText="1" shrinkToFit="1"/>
      <protection locked="0"/>
    </xf>
    <xf numFmtId="0" fontId="3" fillId="2" borderId="59" xfId="0" applyFont="1" applyFill="1" applyBorder="1" applyAlignment="1" applyProtection="1">
      <alignment horizontal="left" vertical="center" wrapText="1" shrinkToFit="1"/>
      <protection locked="0"/>
    </xf>
    <xf numFmtId="0" fontId="3" fillId="2" borderId="60" xfId="0" applyFont="1" applyFill="1" applyBorder="1" applyAlignment="1" applyProtection="1">
      <alignment horizontal="left" vertical="center" wrapText="1" shrinkToFit="1"/>
      <protection locked="0"/>
    </xf>
    <xf numFmtId="0" fontId="0" fillId="2" borderId="6" xfId="0" applyFill="1" applyBorder="1" applyAlignment="1" applyProtection="1">
      <alignment horizontal="right" vertical="center"/>
    </xf>
    <xf numFmtId="0" fontId="0" fillId="2" borderId="49" xfId="0" applyFill="1" applyBorder="1" applyAlignment="1" applyProtection="1">
      <alignment horizontal="right" vertical="center"/>
    </xf>
    <xf numFmtId="0" fontId="0" fillId="2" borderId="105" xfId="0" applyFill="1" applyBorder="1" applyAlignment="1" applyProtection="1">
      <alignment horizontal="right" vertical="center"/>
    </xf>
    <xf numFmtId="0" fontId="0" fillId="2" borderId="106" xfId="0" applyFill="1" applyBorder="1" applyAlignment="1" applyProtection="1">
      <alignment horizontal="right" vertical="center"/>
    </xf>
    <xf numFmtId="0" fontId="3" fillId="2" borderId="79" xfId="0" applyFont="1" applyFill="1" applyBorder="1" applyAlignment="1" applyProtection="1">
      <alignment horizontal="left" vertical="top" shrinkToFit="1"/>
      <protection locked="0"/>
    </xf>
    <xf numFmtId="0" fontId="3" fillId="2" borderId="86" xfId="0" applyFont="1" applyFill="1" applyBorder="1" applyAlignment="1" applyProtection="1">
      <alignment horizontal="left" vertical="top" shrinkToFit="1"/>
      <protection locked="0"/>
    </xf>
    <xf numFmtId="0" fontId="3" fillId="2" borderId="96" xfId="0" applyFont="1" applyFill="1" applyBorder="1" applyAlignment="1" applyProtection="1">
      <alignment horizontal="left" vertical="top" shrinkToFit="1"/>
      <protection locked="0"/>
    </xf>
    <xf numFmtId="0" fontId="3" fillId="2" borderId="88" xfId="0" applyFont="1" applyFill="1" applyBorder="1" applyAlignment="1" applyProtection="1">
      <alignment horizontal="left" vertical="top" shrinkToFit="1"/>
      <protection locked="0"/>
    </xf>
    <xf numFmtId="0" fontId="12" fillId="0" borderId="74" xfId="0" applyFont="1" applyBorder="1" applyAlignment="1" applyProtection="1">
      <alignment horizontal="left" vertical="center"/>
      <protection locked="0"/>
    </xf>
    <xf numFmtId="0" fontId="12" fillId="0" borderId="115" xfId="0" applyFont="1" applyBorder="1" applyAlignment="1" applyProtection="1">
      <alignment horizontal="left" vertical="center"/>
      <protection locked="0"/>
    </xf>
    <xf numFmtId="0" fontId="0" fillId="2" borderId="74" xfId="0" applyFill="1" applyBorder="1" applyAlignment="1" applyProtection="1">
      <alignment horizontal="right" vertical="center"/>
    </xf>
    <xf numFmtId="0" fontId="0" fillId="2" borderId="75" xfId="0" applyFill="1" applyBorder="1" applyAlignment="1" applyProtection="1">
      <alignment horizontal="right" vertical="center"/>
    </xf>
    <xf numFmtId="38" fontId="0" fillId="2" borderId="74" xfId="1" applyFont="1" applyFill="1" applyBorder="1" applyAlignment="1" applyProtection="1">
      <alignment vertical="center"/>
      <protection locked="0"/>
    </xf>
    <xf numFmtId="38" fontId="0" fillId="2" borderId="75" xfId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right" vertical="center"/>
    </xf>
    <xf numFmtId="0" fontId="0" fillId="2" borderId="61" xfId="0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6" fillId="2" borderId="75" xfId="0" applyFont="1" applyFill="1" applyBorder="1" applyAlignment="1" applyProtection="1">
      <alignment horizontal="center" vertical="top" shrinkToFit="1"/>
      <protection locked="0"/>
    </xf>
    <xf numFmtId="0" fontId="6" fillId="2" borderId="94" xfId="0" applyFont="1" applyFill="1" applyBorder="1" applyAlignment="1" applyProtection="1">
      <alignment horizontal="center" vertical="top" shrinkToFit="1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left" vertical="top" wrapText="1"/>
    </xf>
    <xf numFmtId="0" fontId="6" fillId="0" borderId="41" xfId="0" applyFont="1" applyBorder="1" applyAlignment="1" applyProtection="1">
      <alignment horizontal="left" vertical="top" wrapText="1"/>
    </xf>
    <xf numFmtId="0" fontId="0" fillId="2" borderId="74" xfId="0" applyFill="1" applyBorder="1" applyAlignment="1" applyProtection="1">
      <alignment horizontal="right" vertical="center"/>
      <protection locked="0"/>
    </xf>
    <xf numFmtId="0" fontId="0" fillId="2" borderId="75" xfId="0" applyFill="1" applyBorder="1" applyAlignment="1" applyProtection="1">
      <alignment horizontal="right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</xf>
    <xf numFmtId="0" fontId="0" fillId="2" borderId="48" xfId="0" applyFill="1" applyBorder="1" applyAlignment="1" applyProtection="1">
      <alignment vertical="center"/>
    </xf>
    <xf numFmtId="0" fontId="0" fillId="2" borderId="74" xfId="0" applyFill="1" applyBorder="1" applyAlignment="1" applyProtection="1">
      <alignment vertical="center"/>
      <protection locked="0"/>
    </xf>
    <xf numFmtId="0" fontId="0" fillId="2" borderId="75" xfId="0" applyFill="1" applyBorder="1" applyAlignment="1" applyProtection="1">
      <alignment vertical="center"/>
      <protection locked="0"/>
    </xf>
    <xf numFmtId="0" fontId="11" fillId="0" borderId="110" xfId="0" applyFont="1" applyBorder="1" applyAlignment="1" applyProtection="1">
      <alignment horizontal="left" vertical="center"/>
      <protection locked="0"/>
    </xf>
    <xf numFmtId="0" fontId="12" fillId="0" borderId="111" xfId="0" applyFont="1" applyBorder="1" applyAlignment="1" applyProtection="1">
      <alignment horizontal="left" vertical="center"/>
      <protection locked="0"/>
    </xf>
    <xf numFmtId="0" fontId="6" fillId="0" borderId="93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right" vertical="center" shrinkToFit="1"/>
      <protection locked="0"/>
    </xf>
    <xf numFmtId="0" fontId="16" fillId="0" borderId="76" xfId="0" applyFont="1" applyBorder="1" applyAlignment="1" applyProtection="1">
      <alignment horizontal="right" vertical="center" shrinkToFit="1"/>
      <protection locked="0"/>
    </xf>
    <xf numFmtId="0" fontId="6" fillId="0" borderId="40" xfId="0" applyFont="1" applyBorder="1" applyAlignment="1" applyProtection="1">
      <alignment horizontal="left" vertical="top" wrapText="1" shrinkToFit="1"/>
      <protection locked="0"/>
    </xf>
    <xf numFmtId="0" fontId="6" fillId="0" borderId="41" xfId="0" applyFont="1" applyBorder="1" applyAlignment="1" applyProtection="1">
      <alignment horizontal="left" vertical="top" shrinkToFit="1"/>
      <protection locked="0"/>
    </xf>
    <xf numFmtId="0" fontId="6" fillId="0" borderId="42" xfId="0" applyFont="1" applyBorder="1" applyAlignment="1" applyProtection="1">
      <alignment horizontal="left" vertical="top" shrinkToFit="1"/>
      <protection locked="0"/>
    </xf>
    <xf numFmtId="0" fontId="15" fillId="0" borderId="38" xfId="0" applyFont="1" applyBorder="1" applyAlignment="1" applyProtection="1">
      <alignment horizontal="center" vertical="center" textRotation="255" wrapText="1"/>
      <protection locked="0"/>
    </xf>
    <xf numFmtId="0" fontId="15" fillId="0" borderId="22" xfId="0" applyFont="1" applyBorder="1" applyAlignment="1" applyProtection="1">
      <alignment horizontal="center" vertical="center" textRotation="255" wrapText="1"/>
      <protection locked="0"/>
    </xf>
    <xf numFmtId="0" fontId="15" fillId="0" borderId="23" xfId="0" applyFont="1" applyBorder="1" applyAlignment="1" applyProtection="1">
      <alignment horizontal="center" vertical="center" textRotation="255" wrapText="1"/>
      <protection locked="0"/>
    </xf>
    <xf numFmtId="0" fontId="15" fillId="0" borderId="38" xfId="0" applyFont="1" applyBorder="1" applyAlignment="1" applyProtection="1">
      <alignment horizontal="center" vertical="center" textRotation="255"/>
      <protection locked="0"/>
    </xf>
    <xf numFmtId="0" fontId="15" fillId="0" borderId="22" xfId="0" applyFont="1" applyBorder="1" applyAlignment="1" applyProtection="1">
      <alignment horizontal="center" vertical="center" textRotation="255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textRotation="255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vertical="center"/>
      <protection locked="0"/>
    </xf>
    <xf numFmtId="0" fontId="0" fillId="2" borderId="105" xfId="0" applyFill="1" applyBorder="1" applyAlignment="1" applyProtection="1">
      <alignment vertical="center"/>
      <protection locked="0"/>
    </xf>
    <xf numFmtId="0" fontId="0" fillId="2" borderId="106" xfId="0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2" borderId="105" xfId="0" applyFill="1" applyBorder="1" applyAlignment="1" applyProtection="1">
      <alignment horizontal="right" vertical="center"/>
      <protection locked="0"/>
    </xf>
    <xf numFmtId="0" fontId="0" fillId="2" borderId="106" xfId="0" applyFill="1" applyBorder="1" applyAlignment="1" applyProtection="1">
      <alignment horizontal="right" vertical="center"/>
      <protection locked="0"/>
    </xf>
    <xf numFmtId="0" fontId="6" fillId="0" borderId="93" xfId="0" applyFont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49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62" xfId="0" applyFill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7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9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 wrapText="1" shrinkToFit="1"/>
      <protection locked="0"/>
    </xf>
    <xf numFmtId="0" fontId="9" fillId="2" borderId="32" xfId="0" applyFont="1" applyFill="1" applyBorder="1" applyAlignment="1" applyProtection="1">
      <alignment horizontal="center" vertical="center" wrapText="1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74" xfId="0" applyFont="1" applyFill="1" applyBorder="1" applyAlignment="1" applyProtection="1">
      <alignment horizontal="center" vertical="center" wrapText="1" shrinkToFit="1"/>
      <protection locked="0"/>
    </xf>
    <xf numFmtId="0" fontId="9" fillId="2" borderId="75" xfId="0" applyFont="1" applyFill="1" applyBorder="1" applyAlignment="1" applyProtection="1">
      <alignment horizontal="center" vertical="center" wrapText="1" shrinkToFit="1"/>
      <protection locked="0"/>
    </xf>
    <xf numFmtId="0" fontId="9" fillId="2" borderId="94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top" shrinkToFit="1"/>
      <protection locked="0"/>
    </xf>
    <xf numFmtId="0" fontId="6" fillId="2" borderId="79" xfId="0" applyFont="1" applyFill="1" applyBorder="1" applyAlignment="1" applyProtection="1">
      <alignment horizontal="center" vertical="top" shrinkToFit="1"/>
      <protection locked="0"/>
    </xf>
    <xf numFmtId="0" fontId="6" fillId="2" borderId="121" xfId="0" applyFont="1" applyFill="1" applyBorder="1" applyAlignment="1" applyProtection="1">
      <alignment horizontal="center" vertical="top" shrinkToFit="1"/>
      <protection locked="0"/>
    </xf>
    <xf numFmtId="0" fontId="6" fillId="2" borderId="3" xfId="0" applyFont="1" applyFill="1" applyBorder="1" applyAlignment="1" applyProtection="1">
      <alignment horizontal="center" vertical="top" shrinkToFit="1"/>
      <protection locked="0"/>
    </xf>
    <xf numFmtId="0" fontId="6" fillId="2" borderId="0" xfId="0" applyFont="1" applyFill="1" applyBorder="1" applyAlignment="1" applyProtection="1">
      <alignment horizontal="center" vertical="top" shrinkToFit="1"/>
      <protection locked="0"/>
    </xf>
    <xf numFmtId="0" fontId="6" fillId="2" borderId="84" xfId="0" applyFont="1" applyFill="1" applyBorder="1" applyAlignment="1" applyProtection="1">
      <alignment horizontal="center" vertical="top" shrinkToFit="1"/>
      <protection locked="0"/>
    </xf>
    <xf numFmtId="0" fontId="6" fillId="2" borderId="89" xfId="0" applyFont="1" applyFill="1" applyBorder="1" applyAlignment="1" applyProtection="1">
      <alignment horizontal="center" vertical="top" shrinkToFit="1"/>
      <protection locked="0"/>
    </xf>
    <xf numFmtId="0" fontId="6" fillId="2" borderId="96" xfId="0" applyFont="1" applyFill="1" applyBorder="1" applyAlignment="1" applyProtection="1">
      <alignment horizontal="center" vertical="top" shrinkToFit="1"/>
      <protection locked="0"/>
    </xf>
    <xf numFmtId="0" fontId="6" fillId="2" borderId="122" xfId="0" applyFont="1" applyFill="1" applyBorder="1" applyAlignment="1" applyProtection="1">
      <alignment horizontal="center" vertical="top" shrinkToFit="1"/>
      <protection locked="0"/>
    </xf>
    <xf numFmtId="0" fontId="6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62" xfId="0" applyFill="1" applyBorder="1" applyAlignment="1" applyProtection="1">
      <alignment vertical="center"/>
      <protection locked="0"/>
    </xf>
    <xf numFmtId="38" fontId="0" fillId="2" borderId="53" xfId="1" applyFont="1" applyFill="1" applyBorder="1" applyAlignment="1" applyProtection="1">
      <alignment vertical="center"/>
      <protection locked="0"/>
    </xf>
    <xf numFmtId="38" fontId="0" fillId="2" borderId="64" xfId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8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6" fillId="0" borderId="40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0" fillId="0" borderId="81" xfId="0" applyBorder="1" applyAlignment="1">
      <alignment horizontal="right" vertical="center" shrinkToFit="1"/>
    </xf>
    <xf numFmtId="0" fontId="0" fillId="0" borderId="67" xfId="0" applyBorder="1" applyAlignment="1">
      <alignment horizontal="right" vertical="center" shrinkToFit="1"/>
    </xf>
    <xf numFmtId="0" fontId="0" fillId="0" borderId="118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81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93" xfId="0" applyFont="1" applyBorder="1" applyAlignment="1">
      <alignment horizontal="left" vertical="top" wrapText="1"/>
    </xf>
    <xf numFmtId="0" fontId="0" fillId="0" borderId="38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left" vertical="top" wrapText="1" shrinkToFit="1"/>
    </xf>
    <xf numFmtId="0" fontId="6" fillId="0" borderId="41" xfId="0" applyFont="1" applyBorder="1" applyAlignment="1">
      <alignment horizontal="left" vertical="top" shrinkToFit="1"/>
    </xf>
    <xf numFmtId="0" fontId="6" fillId="0" borderId="42" xfId="0" applyFont="1" applyBorder="1" applyAlignment="1">
      <alignment horizontal="left" vertical="top" shrinkToFit="1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1" xfId="0" applyFill="1" applyBorder="1" applyAlignment="1" applyProtection="1">
      <alignment vertical="center"/>
      <protection locked="0"/>
    </xf>
    <xf numFmtId="0" fontId="3" fillId="0" borderId="77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0" fillId="0" borderId="78" xfId="0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0" borderId="8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L$39" lockText="1" noThreeD="1"/>
</file>

<file path=xl/ctrlProps/ctrlProp10.xml><?xml version="1.0" encoding="utf-8"?>
<formControlPr xmlns="http://schemas.microsoft.com/office/spreadsheetml/2009/9/main" objectType="CheckBox" fmlaLink="$M$43" lockText="1" noThreeD="1"/>
</file>

<file path=xl/ctrlProps/ctrlProp11.xml><?xml version="1.0" encoding="utf-8"?>
<formControlPr xmlns="http://schemas.microsoft.com/office/spreadsheetml/2009/9/main" objectType="CheckBox" fmlaLink="$L$44" lockText="1" noThreeD="1"/>
</file>

<file path=xl/ctrlProps/ctrlProp12.xml><?xml version="1.0" encoding="utf-8"?>
<formControlPr xmlns="http://schemas.microsoft.com/office/spreadsheetml/2009/9/main" objectType="CheckBox" fmlaLink="$M$44" lockText="1" noThreeD="1"/>
</file>

<file path=xl/ctrlProps/ctrlProp13.xml><?xml version="1.0" encoding="utf-8"?>
<formControlPr xmlns="http://schemas.microsoft.com/office/spreadsheetml/2009/9/main" objectType="CheckBox" fmlaLink="$L$45" lockText="1" noThreeD="1"/>
</file>

<file path=xl/ctrlProps/ctrlProp14.xml><?xml version="1.0" encoding="utf-8"?>
<formControlPr xmlns="http://schemas.microsoft.com/office/spreadsheetml/2009/9/main" objectType="CheckBox" fmlaLink="$M$45" lockText="1" noThreeD="1"/>
</file>

<file path=xl/ctrlProps/ctrlProp15.xml><?xml version="1.0" encoding="utf-8"?>
<formControlPr xmlns="http://schemas.microsoft.com/office/spreadsheetml/2009/9/main" objectType="CheckBox" fmlaLink="$L$42" lockText="1" noThreeD="1"/>
</file>

<file path=xl/ctrlProps/ctrlProp16.xml><?xml version="1.0" encoding="utf-8"?>
<formControlPr xmlns="http://schemas.microsoft.com/office/spreadsheetml/2009/9/main" objectType="CheckBox" fmlaLink="$M$42" lockText="1" noThreeD="1"/>
</file>

<file path=xl/ctrlProps/ctrlProp17.xml><?xml version="1.0" encoding="utf-8"?>
<formControlPr xmlns="http://schemas.microsoft.com/office/spreadsheetml/2009/9/main" objectType="CheckBox" fmlaLink="$M$12" lockText="1" noThreeD="1"/>
</file>

<file path=xl/ctrlProps/ctrlProp18.xml><?xml version="1.0" encoding="utf-8"?>
<formControlPr xmlns="http://schemas.microsoft.com/office/spreadsheetml/2009/9/main" objectType="CheckBox" fmlaLink="$L$12" lockText="1" noThreeD="1"/>
</file>

<file path=xl/ctrlProps/ctrlProp19.xml><?xml version="1.0" encoding="utf-8"?>
<formControlPr xmlns="http://schemas.microsoft.com/office/spreadsheetml/2009/9/main" objectType="CheckBox" fmlaLink="$L$46" lockText="1" noThreeD="1"/>
</file>

<file path=xl/ctrlProps/ctrlProp2.xml><?xml version="1.0" encoding="utf-8"?>
<formControlPr xmlns="http://schemas.microsoft.com/office/spreadsheetml/2009/9/main" objectType="CheckBox" fmlaLink="$M$39" lockText="1" noThreeD="1"/>
</file>

<file path=xl/ctrlProps/ctrlProp20.xml><?xml version="1.0" encoding="utf-8"?>
<formControlPr xmlns="http://schemas.microsoft.com/office/spreadsheetml/2009/9/main" objectType="CheckBox" fmlaLink="$M$46" lockText="1" noThreeD="1"/>
</file>

<file path=xl/ctrlProps/ctrlProp21.xml><?xml version="1.0" encoding="utf-8"?>
<formControlPr xmlns="http://schemas.microsoft.com/office/spreadsheetml/2009/9/main" objectType="CheckBox" fmlaLink="$L$48" lockText="1" noThreeD="1"/>
</file>

<file path=xl/ctrlProps/ctrlProp22.xml><?xml version="1.0" encoding="utf-8"?>
<formControlPr xmlns="http://schemas.microsoft.com/office/spreadsheetml/2009/9/main" objectType="CheckBox" fmlaLink="$M$48" lockText="1" noThreeD="1"/>
</file>

<file path=xl/ctrlProps/ctrlProp23.xml><?xml version="1.0" encoding="utf-8"?>
<formControlPr xmlns="http://schemas.microsoft.com/office/spreadsheetml/2009/9/main" objectType="CheckBox" fmlaLink="$L$15" lockText="1" noThreeD="1"/>
</file>

<file path=xl/ctrlProps/ctrlProp24.xml><?xml version="1.0" encoding="utf-8"?>
<formControlPr xmlns="http://schemas.microsoft.com/office/spreadsheetml/2009/9/main" objectType="CheckBox" fmlaLink="$L$16" lockText="1" noThreeD="1"/>
</file>

<file path=xl/ctrlProps/ctrlProp25.xml><?xml version="1.0" encoding="utf-8"?>
<formControlPr xmlns="http://schemas.microsoft.com/office/spreadsheetml/2009/9/main" objectType="CheckBox" fmlaLink="$M$16" lockText="1" noThreeD="1"/>
</file>

<file path=xl/ctrlProps/ctrlProp26.xml><?xml version="1.0" encoding="utf-8"?>
<formControlPr xmlns="http://schemas.microsoft.com/office/spreadsheetml/2009/9/main" objectType="CheckBox" fmlaLink="$L$50" lockText="1" noThreeD="1"/>
</file>

<file path=xl/ctrlProps/ctrlProp27.xml><?xml version="1.0" encoding="utf-8"?>
<formControlPr xmlns="http://schemas.microsoft.com/office/spreadsheetml/2009/9/main" objectType="CheckBox" fmlaLink="$M$50" lockText="1" noThreeD="1"/>
</file>

<file path=xl/ctrlProps/ctrlProp28.xml><?xml version="1.0" encoding="utf-8"?>
<formControlPr xmlns="http://schemas.microsoft.com/office/spreadsheetml/2009/9/main" objectType="CheckBox" fmlaLink="$L$51" lockText="1" noThreeD="1"/>
</file>

<file path=xl/ctrlProps/ctrlProp29.xml><?xml version="1.0" encoding="utf-8"?>
<formControlPr xmlns="http://schemas.microsoft.com/office/spreadsheetml/2009/9/main" objectType="CheckBox" fmlaLink="$M$51" lockText="1" noThreeD="1"/>
</file>

<file path=xl/ctrlProps/ctrlProp3.xml><?xml version="1.0" encoding="utf-8"?>
<formControlPr xmlns="http://schemas.microsoft.com/office/spreadsheetml/2009/9/main" objectType="CheckBox" fmlaLink="$L$41" lockText="1" noThreeD="1"/>
</file>

<file path=xl/ctrlProps/ctrlProp30.xml><?xml version="1.0" encoding="utf-8"?>
<formControlPr xmlns="http://schemas.microsoft.com/office/spreadsheetml/2009/9/main" objectType="CheckBox" fmlaLink="$L$52" lockText="1" noThreeD="1"/>
</file>

<file path=xl/ctrlProps/ctrlProp31.xml><?xml version="1.0" encoding="utf-8"?>
<formControlPr xmlns="http://schemas.microsoft.com/office/spreadsheetml/2009/9/main" objectType="CheckBox" fmlaLink="$M$52" lockText="1" noThreeD="1"/>
</file>

<file path=xl/ctrlProps/ctrlProp32.xml><?xml version="1.0" encoding="utf-8"?>
<formControlPr xmlns="http://schemas.microsoft.com/office/spreadsheetml/2009/9/main" objectType="CheckBox" fmlaLink="$L$49" lockText="1" noThreeD="1"/>
</file>

<file path=xl/ctrlProps/ctrlProp33.xml><?xml version="1.0" encoding="utf-8"?>
<formControlPr xmlns="http://schemas.microsoft.com/office/spreadsheetml/2009/9/main" objectType="CheckBox" fmlaLink="$M$49" lockText="1" noThreeD="1"/>
</file>

<file path=xl/ctrlProps/ctrlProp34.xml><?xml version="1.0" encoding="utf-8"?>
<formControlPr xmlns="http://schemas.microsoft.com/office/spreadsheetml/2009/9/main" objectType="CheckBox" fmlaLink="$M$15" lockText="1" noThreeD="1"/>
</file>

<file path=xl/ctrlProps/ctrlProp35.xml><?xml version="1.0" encoding="utf-8"?>
<formControlPr xmlns="http://schemas.microsoft.com/office/spreadsheetml/2009/9/main" objectType="CheckBox" fmlaLink="$M$12" lockText="1" noThreeD="1"/>
</file>

<file path=xl/ctrlProps/ctrlProp36.xml><?xml version="1.0" encoding="utf-8"?>
<formControlPr xmlns="http://schemas.microsoft.com/office/spreadsheetml/2009/9/main" objectType="CheckBox" fmlaLink="$L$12" lockText="1" noThreeD="1"/>
</file>

<file path=xl/ctrlProps/ctrlProp37.xml><?xml version="1.0" encoding="utf-8"?>
<formControlPr xmlns="http://schemas.microsoft.com/office/spreadsheetml/2009/9/main" objectType="CheckBox" fmlaLink="$K$76" lockText="1" noThreeD="1"/>
</file>

<file path=xl/ctrlProps/ctrlProp38.xml><?xml version="1.0" encoding="utf-8"?>
<formControlPr xmlns="http://schemas.microsoft.com/office/spreadsheetml/2009/9/main" objectType="CheckBox" fmlaLink="$L$76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$M$41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$K$5" lockText="1" noThreeD="1"/>
</file>

<file path=xl/ctrlProps/ctrlProp42.xml><?xml version="1.0" encoding="utf-8"?>
<formControlPr xmlns="http://schemas.microsoft.com/office/spreadsheetml/2009/9/main" objectType="CheckBox" fmlaLink="$L$5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$L$5" lockText="1" noThreeD="1"/>
</file>

<file path=xl/ctrlProps/ctrlProp46.xml><?xml version="1.0" encoding="utf-8"?>
<formControlPr xmlns="http://schemas.microsoft.com/office/spreadsheetml/2009/9/main" objectType="CheckBox" fmlaLink="$K$5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$L$15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$M$39" lockText="1" noThreeD="1"/>
</file>

<file path=xl/ctrlProps/ctrlProp7.xml><?xml version="1.0" encoding="utf-8"?>
<formControlPr xmlns="http://schemas.microsoft.com/office/spreadsheetml/2009/9/main" objectType="CheckBox" fmlaLink="$L$16" lockText="1" noThreeD="1"/>
</file>

<file path=xl/ctrlProps/ctrlProp8.xml><?xml version="1.0" encoding="utf-8"?>
<formControlPr xmlns="http://schemas.microsoft.com/office/spreadsheetml/2009/9/main" objectType="CheckBox" fmlaLink="$M$16" lockText="1" noThreeD="1"/>
</file>

<file path=xl/ctrlProps/ctrlProp9.xml><?xml version="1.0" encoding="utf-8"?>
<formControlPr xmlns="http://schemas.microsoft.com/office/spreadsheetml/2009/9/main" objectType="CheckBox" fmlaLink="$L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38</xdr:row>
          <xdr:rowOff>57150</xdr:rowOff>
        </xdr:from>
        <xdr:to>
          <xdr:col>4</xdr:col>
          <xdr:colOff>495300</xdr:colOff>
          <xdr:row>38</xdr:row>
          <xdr:rowOff>295275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57150</xdr:rowOff>
        </xdr:from>
        <xdr:to>
          <xdr:col>5</xdr:col>
          <xdr:colOff>495300</xdr:colOff>
          <xdr:row>38</xdr:row>
          <xdr:rowOff>295275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40</xdr:row>
          <xdr:rowOff>57150</xdr:rowOff>
        </xdr:from>
        <xdr:to>
          <xdr:col>4</xdr:col>
          <xdr:colOff>495300</xdr:colOff>
          <xdr:row>40</xdr:row>
          <xdr:rowOff>295275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57150</xdr:rowOff>
        </xdr:from>
        <xdr:to>
          <xdr:col>5</xdr:col>
          <xdr:colOff>495300</xdr:colOff>
          <xdr:row>40</xdr:row>
          <xdr:rowOff>295275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38100</xdr:rowOff>
        </xdr:from>
        <xdr:to>
          <xdr:col>4</xdr:col>
          <xdr:colOff>428625</xdr:colOff>
          <xdr:row>14</xdr:row>
          <xdr:rowOff>276225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38100</xdr:rowOff>
        </xdr:from>
        <xdr:to>
          <xdr:col>5</xdr:col>
          <xdr:colOff>428625</xdr:colOff>
          <xdr:row>14</xdr:row>
          <xdr:rowOff>276225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38100</xdr:rowOff>
        </xdr:from>
        <xdr:to>
          <xdr:col>4</xdr:col>
          <xdr:colOff>428625</xdr:colOff>
          <xdr:row>15</xdr:row>
          <xdr:rowOff>276225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38100</xdr:rowOff>
        </xdr:from>
        <xdr:to>
          <xdr:col>5</xdr:col>
          <xdr:colOff>428625</xdr:colOff>
          <xdr:row>15</xdr:row>
          <xdr:rowOff>276225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42</xdr:row>
          <xdr:rowOff>57150</xdr:rowOff>
        </xdr:from>
        <xdr:to>
          <xdr:col>4</xdr:col>
          <xdr:colOff>495300</xdr:colOff>
          <xdr:row>42</xdr:row>
          <xdr:rowOff>295275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42</xdr:row>
          <xdr:rowOff>57150</xdr:rowOff>
        </xdr:from>
        <xdr:to>
          <xdr:col>5</xdr:col>
          <xdr:colOff>495300</xdr:colOff>
          <xdr:row>42</xdr:row>
          <xdr:rowOff>295275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57150</xdr:rowOff>
        </xdr:from>
        <xdr:to>
          <xdr:col>4</xdr:col>
          <xdr:colOff>495300</xdr:colOff>
          <xdr:row>43</xdr:row>
          <xdr:rowOff>295275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43</xdr:row>
          <xdr:rowOff>57150</xdr:rowOff>
        </xdr:from>
        <xdr:to>
          <xdr:col>5</xdr:col>
          <xdr:colOff>495300</xdr:colOff>
          <xdr:row>43</xdr:row>
          <xdr:rowOff>295275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57150</xdr:rowOff>
        </xdr:from>
        <xdr:to>
          <xdr:col>4</xdr:col>
          <xdr:colOff>495300</xdr:colOff>
          <xdr:row>44</xdr:row>
          <xdr:rowOff>295275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44</xdr:row>
          <xdr:rowOff>57150</xdr:rowOff>
        </xdr:from>
        <xdr:to>
          <xdr:col>5</xdr:col>
          <xdr:colOff>495300</xdr:colOff>
          <xdr:row>44</xdr:row>
          <xdr:rowOff>295275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41</xdr:row>
          <xdr:rowOff>57150</xdr:rowOff>
        </xdr:from>
        <xdr:to>
          <xdr:col>4</xdr:col>
          <xdr:colOff>495300</xdr:colOff>
          <xdr:row>41</xdr:row>
          <xdr:rowOff>295275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41</xdr:row>
          <xdr:rowOff>57150</xdr:rowOff>
        </xdr:from>
        <xdr:to>
          <xdr:col>5</xdr:col>
          <xdr:colOff>495300</xdr:colOff>
          <xdr:row>41</xdr:row>
          <xdr:rowOff>295275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38100</xdr:rowOff>
        </xdr:from>
        <xdr:to>
          <xdr:col>5</xdr:col>
          <xdr:colOff>285750</xdr:colOff>
          <xdr:row>11</xdr:row>
          <xdr:rowOff>180975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38100</xdr:rowOff>
        </xdr:from>
        <xdr:to>
          <xdr:col>4</xdr:col>
          <xdr:colOff>428625</xdr:colOff>
          <xdr:row>11</xdr:row>
          <xdr:rowOff>180975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45</xdr:row>
          <xdr:rowOff>57150</xdr:rowOff>
        </xdr:from>
        <xdr:to>
          <xdr:col>4</xdr:col>
          <xdr:colOff>476250</xdr:colOff>
          <xdr:row>45</xdr:row>
          <xdr:rowOff>180975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45</xdr:row>
          <xdr:rowOff>57150</xdr:rowOff>
        </xdr:from>
        <xdr:to>
          <xdr:col>5</xdr:col>
          <xdr:colOff>285750</xdr:colOff>
          <xdr:row>45</xdr:row>
          <xdr:rowOff>180975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47</xdr:row>
          <xdr:rowOff>57150</xdr:rowOff>
        </xdr:from>
        <xdr:to>
          <xdr:col>4</xdr:col>
          <xdr:colOff>476250</xdr:colOff>
          <xdr:row>47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47</xdr:row>
          <xdr:rowOff>57150</xdr:rowOff>
        </xdr:from>
        <xdr:to>
          <xdr:col>5</xdr:col>
          <xdr:colOff>285750</xdr:colOff>
          <xdr:row>47</xdr:row>
          <xdr:rowOff>180975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38100</xdr:rowOff>
        </xdr:from>
        <xdr:to>
          <xdr:col>4</xdr:col>
          <xdr:colOff>428625</xdr:colOff>
          <xdr:row>14</xdr:row>
          <xdr:rowOff>180975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38100</xdr:rowOff>
        </xdr:from>
        <xdr:to>
          <xdr:col>4</xdr:col>
          <xdr:colOff>428625</xdr:colOff>
          <xdr:row>15</xdr:row>
          <xdr:rowOff>180975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38100</xdr:rowOff>
        </xdr:from>
        <xdr:to>
          <xdr:col>5</xdr:col>
          <xdr:colOff>285750</xdr:colOff>
          <xdr:row>15</xdr:row>
          <xdr:rowOff>180975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49</xdr:row>
          <xdr:rowOff>57150</xdr:rowOff>
        </xdr:from>
        <xdr:to>
          <xdr:col>4</xdr:col>
          <xdr:colOff>476250</xdr:colOff>
          <xdr:row>49</xdr:row>
          <xdr:rowOff>180975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49</xdr:row>
          <xdr:rowOff>57150</xdr:rowOff>
        </xdr:from>
        <xdr:to>
          <xdr:col>5</xdr:col>
          <xdr:colOff>285750</xdr:colOff>
          <xdr:row>49</xdr:row>
          <xdr:rowOff>180975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50</xdr:row>
          <xdr:rowOff>57150</xdr:rowOff>
        </xdr:from>
        <xdr:to>
          <xdr:col>4</xdr:col>
          <xdr:colOff>476250</xdr:colOff>
          <xdr:row>50</xdr:row>
          <xdr:rowOff>180975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50</xdr:row>
          <xdr:rowOff>57150</xdr:rowOff>
        </xdr:from>
        <xdr:to>
          <xdr:col>5</xdr:col>
          <xdr:colOff>285750</xdr:colOff>
          <xdr:row>50</xdr:row>
          <xdr:rowOff>180975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51</xdr:row>
          <xdr:rowOff>57150</xdr:rowOff>
        </xdr:from>
        <xdr:to>
          <xdr:col>4</xdr:col>
          <xdr:colOff>476250</xdr:colOff>
          <xdr:row>51</xdr:row>
          <xdr:rowOff>180975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51</xdr:row>
          <xdr:rowOff>57150</xdr:rowOff>
        </xdr:from>
        <xdr:to>
          <xdr:col>5</xdr:col>
          <xdr:colOff>285750</xdr:colOff>
          <xdr:row>51</xdr:row>
          <xdr:rowOff>180975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48</xdr:row>
          <xdr:rowOff>57150</xdr:rowOff>
        </xdr:from>
        <xdr:to>
          <xdr:col>4</xdr:col>
          <xdr:colOff>476250</xdr:colOff>
          <xdr:row>48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48</xdr:row>
          <xdr:rowOff>57150</xdr:rowOff>
        </xdr:from>
        <xdr:to>
          <xdr:col>5</xdr:col>
          <xdr:colOff>285750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47625</xdr:rowOff>
        </xdr:from>
        <xdr:to>
          <xdr:col>5</xdr:col>
          <xdr:colOff>285750</xdr:colOff>
          <xdr:row>14</xdr:row>
          <xdr:rowOff>190500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38100</xdr:rowOff>
        </xdr:from>
        <xdr:to>
          <xdr:col>5</xdr:col>
          <xdr:colOff>285750</xdr:colOff>
          <xdr:row>11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38100</xdr:rowOff>
        </xdr:from>
        <xdr:to>
          <xdr:col>4</xdr:col>
          <xdr:colOff>428625</xdr:colOff>
          <xdr:row>11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142875</xdr:rowOff>
        </xdr:from>
        <xdr:to>
          <xdr:col>3</xdr:col>
          <xdr:colOff>419100</xdr:colOff>
          <xdr:row>76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142875</xdr:rowOff>
        </xdr:from>
        <xdr:to>
          <xdr:col>4</xdr:col>
          <xdr:colOff>419100</xdr:colOff>
          <xdr:row>76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142875</xdr:rowOff>
        </xdr:from>
        <xdr:to>
          <xdr:col>3</xdr:col>
          <xdr:colOff>419100</xdr:colOff>
          <xdr:row>77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142875</xdr:rowOff>
        </xdr:from>
        <xdr:to>
          <xdr:col>4</xdr:col>
          <xdr:colOff>419100</xdr:colOff>
          <xdr:row>77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142875</xdr:rowOff>
        </xdr:from>
        <xdr:to>
          <xdr:col>3</xdr:col>
          <xdr:colOff>419100</xdr:colOff>
          <xdr:row>5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142875</xdr:rowOff>
        </xdr:from>
        <xdr:to>
          <xdr:col>4</xdr:col>
          <xdr:colOff>419100</xdr:colOff>
          <xdr:row>5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79</xdr:row>
          <xdr:rowOff>142875</xdr:rowOff>
        </xdr:from>
        <xdr:to>
          <xdr:col>4</xdr:col>
          <xdr:colOff>419100</xdr:colOff>
          <xdr:row>81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142875</xdr:rowOff>
        </xdr:from>
        <xdr:to>
          <xdr:col>3</xdr:col>
          <xdr:colOff>419100</xdr:colOff>
          <xdr:row>81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142875</xdr:rowOff>
        </xdr:from>
        <xdr:to>
          <xdr:col>4</xdr:col>
          <xdr:colOff>419100</xdr:colOff>
          <xdr:row>6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142875</xdr:rowOff>
        </xdr:from>
        <xdr:to>
          <xdr:col>3</xdr:col>
          <xdr:colOff>419100</xdr:colOff>
          <xdr:row>6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142875</xdr:rowOff>
        </xdr:from>
        <xdr:to>
          <xdr:col>3</xdr:col>
          <xdr:colOff>419100</xdr:colOff>
          <xdr:row>80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78</xdr:row>
          <xdr:rowOff>142875</xdr:rowOff>
        </xdr:from>
        <xdr:to>
          <xdr:col>4</xdr:col>
          <xdr:colOff>419100</xdr:colOff>
          <xdr:row>80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81</xdr:row>
          <xdr:rowOff>0</xdr:rowOff>
        </xdr:from>
        <xdr:to>
          <xdr:col>4</xdr:col>
          <xdr:colOff>419100</xdr:colOff>
          <xdr:row>82</xdr:row>
          <xdr:rowOff>57150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3</xdr:col>
          <xdr:colOff>419100</xdr:colOff>
          <xdr:row>82</xdr:row>
          <xdr:rowOff>57150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3"/>
  <sheetViews>
    <sheetView tabSelected="1" zoomScaleNormal="100" zoomScaleSheetLayoutView="100" workbookViewId="0">
      <selection activeCell="J39" sqref="J39:J50"/>
    </sheetView>
  </sheetViews>
  <sheetFormatPr defaultRowHeight="13.5" x14ac:dyDescent="0.15"/>
  <cols>
    <col min="1" max="1" width="11.625" style="48" customWidth="1"/>
    <col min="2" max="2" width="38.625" style="48" customWidth="1"/>
    <col min="3" max="3" width="11.625" style="48" customWidth="1"/>
    <col min="4" max="4" width="31.625" style="133" customWidth="1"/>
    <col min="5" max="6" width="7.625" style="48" customWidth="1"/>
    <col min="7" max="7" width="3.75" style="48" customWidth="1"/>
    <col min="8" max="9" width="7.625" style="133" customWidth="1"/>
    <col min="10" max="10" width="25.875" style="48" customWidth="1"/>
    <col min="11" max="11" width="9" style="48"/>
    <col min="12" max="13" width="9" style="48" hidden="1" customWidth="1"/>
    <col min="14" max="16384" width="9" style="48"/>
  </cols>
  <sheetData>
    <row r="1" spans="1:13" ht="30" customHeight="1" x14ac:dyDescent="0.15">
      <c r="A1" s="309" t="s">
        <v>162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3" ht="24" customHeight="1" x14ac:dyDescent="0.15">
      <c r="A2" s="236"/>
      <c r="B2" s="236"/>
      <c r="C2" s="236"/>
      <c r="D2" s="236"/>
      <c r="E2" s="236"/>
      <c r="F2" s="236"/>
      <c r="G2" s="236"/>
      <c r="H2" s="236"/>
      <c r="I2" s="236"/>
      <c r="J2" s="236"/>
    </row>
    <row r="3" spans="1:13" ht="24" customHeight="1" x14ac:dyDescent="0.15">
      <c r="A3" s="225"/>
      <c r="B3" s="226" t="s">
        <v>150</v>
      </c>
      <c r="C3" s="132"/>
      <c r="D3" s="132"/>
      <c r="E3" s="132"/>
      <c r="F3" s="132"/>
      <c r="G3" s="132"/>
      <c r="H3" s="132"/>
      <c r="I3" s="132"/>
      <c r="J3" s="132"/>
    </row>
    <row r="4" spans="1:13" ht="28.5" customHeight="1" x14ac:dyDescent="0.15">
      <c r="A4" s="123"/>
      <c r="B4" s="123"/>
      <c r="C4" s="123"/>
      <c r="H4" s="134" t="s">
        <v>112</v>
      </c>
      <c r="I4" s="315"/>
      <c r="J4" s="315"/>
    </row>
    <row r="5" spans="1:13" ht="6.75" customHeight="1" thickBot="1" x14ac:dyDescent="0.2"/>
    <row r="6" spans="1:13" ht="42.75" customHeight="1" x14ac:dyDescent="0.15">
      <c r="A6" s="135" t="s">
        <v>109</v>
      </c>
      <c r="B6" s="95"/>
      <c r="C6" s="108" t="s">
        <v>125</v>
      </c>
      <c r="D6" s="344"/>
      <c r="E6" s="345"/>
      <c r="F6" s="324" t="s">
        <v>126</v>
      </c>
      <c r="G6" s="325"/>
      <c r="H6" s="328"/>
      <c r="I6" s="328"/>
      <c r="J6" s="329"/>
    </row>
    <row r="7" spans="1:13" ht="42.75" customHeight="1" x14ac:dyDescent="0.15">
      <c r="A7" s="316" t="s">
        <v>113</v>
      </c>
      <c r="B7" s="318" t="s">
        <v>114</v>
      </c>
      <c r="C7" s="320" t="s">
        <v>115</v>
      </c>
      <c r="D7" s="340"/>
      <c r="E7" s="341"/>
      <c r="F7" s="326"/>
      <c r="G7" s="327"/>
      <c r="H7" s="330"/>
      <c r="I7" s="330"/>
      <c r="J7" s="331"/>
    </row>
    <row r="8" spans="1:13" ht="21.75" customHeight="1" x14ac:dyDescent="0.15">
      <c r="A8" s="317"/>
      <c r="B8" s="319"/>
      <c r="C8" s="321"/>
      <c r="D8" s="342"/>
      <c r="E8" s="343"/>
      <c r="F8" s="322" t="s">
        <v>110</v>
      </c>
      <c r="G8" s="323"/>
      <c r="H8" s="241"/>
      <c r="I8" s="241"/>
      <c r="J8" s="242"/>
    </row>
    <row r="9" spans="1:13" ht="21.75" customHeight="1" x14ac:dyDescent="0.15">
      <c r="A9" s="313" t="s">
        <v>127</v>
      </c>
      <c r="B9" s="350"/>
      <c r="C9" s="350"/>
      <c r="D9" s="350"/>
      <c r="E9" s="351"/>
      <c r="F9" s="322" t="s">
        <v>88</v>
      </c>
      <c r="G9" s="323"/>
      <c r="H9" s="364"/>
      <c r="I9" s="364"/>
      <c r="J9" s="365"/>
    </row>
    <row r="10" spans="1:13" ht="21.75" customHeight="1" thickBot="1" x14ac:dyDescent="0.2">
      <c r="A10" s="314"/>
      <c r="B10" s="352"/>
      <c r="C10" s="352"/>
      <c r="D10" s="352"/>
      <c r="E10" s="353"/>
      <c r="F10" s="366" t="s">
        <v>111</v>
      </c>
      <c r="G10" s="367"/>
      <c r="H10" s="243"/>
      <c r="I10" s="243"/>
      <c r="J10" s="244"/>
    </row>
    <row r="11" spans="1:13" ht="21" customHeight="1" thickBot="1" x14ac:dyDescent="0.2">
      <c r="A11" s="136" t="s">
        <v>1</v>
      </c>
      <c r="B11" s="372" t="s">
        <v>2</v>
      </c>
      <c r="C11" s="373"/>
      <c r="D11" s="373"/>
      <c r="E11" s="374"/>
      <c r="F11" s="375"/>
      <c r="H11" s="130" t="s">
        <v>4</v>
      </c>
      <c r="I11" s="130" t="s">
        <v>17</v>
      </c>
      <c r="J11" s="137" t="s">
        <v>5</v>
      </c>
      <c r="L11" s="138" t="s">
        <v>20</v>
      </c>
      <c r="M11" s="138" t="s">
        <v>21</v>
      </c>
    </row>
    <row r="12" spans="1:13" ht="24.95" customHeight="1" thickTop="1" x14ac:dyDescent="0.15">
      <c r="A12" s="310" t="s">
        <v>0</v>
      </c>
      <c r="B12" s="380" t="s">
        <v>149</v>
      </c>
      <c r="C12" s="381"/>
      <c r="D12" s="139"/>
      <c r="E12" s="115"/>
      <c r="F12" s="116"/>
      <c r="G12" s="140"/>
      <c r="H12" s="124">
        <v>5</v>
      </c>
      <c r="I12" s="125" t="str">
        <f>IF(L12=TRUE,IF(M12=FALSE,5,IF(M12=TRUE,"Err","")),IF(M12=TRUE,0,""))</f>
        <v/>
      </c>
      <c r="J12" s="332" t="s">
        <v>130</v>
      </c>
      <c r="L12" s="48" t="b">
        <v>0</v>
      </c>
      <c r="M12" s="48" t="b">
        <v>0</v>
      </c>
    </row>
    <row r="13" spans="1:13" ht="24.95" customHeight="1" x14ac:dyDescent="0.15">
      <c r="A13" s="311"/>
      <c r="B13" s="354" t="s">
        <v>6</v>
      </c>
      <c r="C13" s="355"/>
      <c r="D13" s="141"/>
      <c r="E13" s="378"/>
      <c r="F13" s="379"/>
      <c r="G13" s="142" t="s">
        <v>12</v>
      </c>
      <c r="H13" s="126" t="s">
        <v>94</v>
      </c>
      <c r="I13" s="143"/>
      <c r="J13" s="333"/>
    </row>
    <row r="14" spans="1:13" ht="24.95" customHeight="1" x14ac:dyDescent="0.15">
      <c r="A14" s="311"/>
      <c r="B14" s="354" t="s">
        <v>7</v>
      </c>
      <c r="C14" s="355"/>
      <c r="D14" s="141"/>
      <c r="E14" s="358"/>
      <c r="F14" s="359"/>
      <c r="G14" s="144" t="s">
        <v>13</v>
      </c>
      <c r="H14" s="126" t="s">
        <v>94</v>
      </c>
      <c r="I14" s="143"/>
      <c r="J14" s="333"/>
    </row>
    <row r="15" spans="1:13" ht="24.95" customHeight="1" x14ac:dyDescent="0.15">
      <c r="A15" s="311"/>
      <c r="B15" s="336" t="s">
        <v>8</v>
      </c>
      <c r="C15" s="337"/>
      <c r="D15" s="145" t="s">
        <v>151</v>
      </c>
      <c r="E15" s="119"/>
      <c r="F15" s="120"/>
      <c r="G15" s="146"/>
      <c r="H15" s="127">
        <v>5</v>
      </c>
      <c r="I15" s="245" t="str">
        <f>IF(L15=TRUE,IF(M15=FALSE,5,IF(M15=TRUE,"Err","")),IF(M15=TRUE,0,""))</f>
        <v/>
      </c>
      <c r="J15" s="334" t="s">
        <v>128</v>
      </c>
      <c r="L15" s="48" t="b">
        <v>0</v>
      </c>
      <c r="M15" s="48" t="b">
        <v>0</v>
      </c>
    </row>
    <row r="16" spans="1:13" ht="24.95" customHeight="1" x14ac:dyDescent="0.15">
      <c r="A16" s="311"/>
      <c r="B16" s="338"/>
      <c r="C16" s="339"/>
      <c r="D16" s="147" t="s">
        <v>152</v>
      </c>
      <c r="E16" s="67"/>
      <c r="F16" s="53"/>
      <c r="G16" s="148"/>
      <c r="H16" s="129">
        <v>5</v>
      </c>
      <c r="I16" s="125" t="str">
        <f>IF(L16=TRUE,IF(M16=FALSE,5,IF(M16=TRUE,"Err","")),IF(M16=TRUE,0,""))</f>
        <v/>
      </c>
      <c r="J16" s="335"/>
      <c r="L16" s="48" t="b">
        <v>0</v>
      </c>
    </row>
    <row r="17" spans="1:10" ht="24.95" customHeight="1" thickBot="1" x14ac:dyDescent="0.2">
      <c r="A17" s="312"/>
      <c r="B17" s="149"/>
      <c r="C17" s="150"/>
      <c r="D17" s="151"/>
      <c r="E17" s="91"/>
      <c r="F17" s="47"/>
      <c r="G17" s="152"/>
      <c r="H17" s="130" t="s">
        <v>18</v>
      </c>
      <c r="I17" s="131">
        <f>IF(SUM(I12:I16)&lt;90,SUM(I12:I16),"90")</f>
        <v>0</v>
      </c>
      <c r="J17" s="153" t="s">
        <v>95</v>
      </c>
    </row>
    <row r="18" spans="1:10" s="253" customFormat="1" ht="24.95" customHeight="1" thickTop="1" x14ac:dyDescent="0.15">
      <c r="A18" s="396" t="s">
        <v>9</v>
      </c>
      <c r="B18" s="248" t="s">
        <v>28</v>
      </c>
      <c r="C18" s="249"/>
      <c r="D18" s="250" t="s">
        <v>30</v>
      </c>
      <c r="E18" s="376"/>
      <c r="F18" s="377"/>
      <c r="G18" s="251" t="s">
        <v>14</v>
      </c>
      <c r="H18" s="252">
        <v>5</v>
      </c>
      <c r="I18" s="252">
        <f>+H18*E18</f>
        <v>0</v>
      </c>
      <c r="J18" s="368" t="s">
        <v>129</v>
      </c>
    </row>
    <row r="19" spans="1:10" s="253" customFormat="1" ht="24.95" customHeight="1" x14ac:dyDescent="0.15">
      <c r="A19" s="397"/>
      <c r="B19" s="254"/>
      <c r="C19" s="249"/>
      <c r="D19" s="250" t="s">
        <v>31</v>
      </c>
      <c r="E19" s="376"/>
      <c r="F19" s="377"/>
      <c r="G19" s="255" t="s">
        <v>15</v>
      </c>
      <c r="H19" s="256">
        <v>3</v>
      </c>
      <c r="I19" s="252">
        <f>+H19*E19</f>
        <v>0</v>
      </c>
      <c r="J19" s="369"/>
    </row>
    <row r="20" spans="1:10" s="253" customFormat="1" ht="24.95" customHeight="1" x14ac:dyDescent="0.15">
      <c r="A20" s="397"/>
      <c r="B20" s="254"/>
      <c r="C20" s="257"/>
      <c r="D20" s="258" t="s">
        <v>32</v>
      </c>
      <c r="E20" s="376"/>
      <c r="F20" s="377"/>
      <c r="G20" s="255" t="s">
        <v>15</v>
      </c>
      <c r="H20" s="256">
        <v>2</v>
      </c>
      <c r="I20" s="252">
        <f t="shared" ref="I20:I35" si="0">+H20*E20</f>
        <v>0</v>
      </c>
      <c r="J20" s="369"/>
    </row>
    <row r="21" spans="1:10" s="253" customFormat="1" ht="24.95" customHeight="1" x14ac:dyDescent="0.15">
      <c r="A21" s="397"/>
      <c r="B21" s="259"/>
      <c r="C21" s="260"/>
      <c r="D21" s="261" t="s">
        <v>158</v>
      </c>
      <c r="E21" s="360"/>
      <c r="F21" s="361"/>
      <c r="G21" s="262" t="s">
        <v>15</v>
      </c>
      <c r="H21" s="263">
        <v>3</v>
      </c>
      <c r="I21" s="263">
        <f t="shared" si="0"/>
        <v>0</v>
      </c>
      <c r="J21" s="369"/>
    </row>
    <row r="22" spans="1:10" s="253" customFormat="1" ht="24.95" customHeight="1" x14ac:dyDescent="0.15">
      <c r="A22" s="397"/>
      <c r="B22" s="264" t="s">
        <v>61</v>
      </c>
      <c r="C22" s="265"/>
      <c r="D22" s="250" t="s">
        <v>61</v>
      </c>
      <c r="E22" s="348"/>
      <c r="F22" s="349"/>
      <c r="G22" s="266" t="s">
        <v>14</v>
      </c>
      <c r="H22" s="267">
        <v>3</v>
      </c>
      <c r="I22" s="252">
        <f t="shared" si="0"/>
        <v>0</v>
      </c>
      <c r="J22" s="369"/>
    </row>
    <row r="23" spans="1:10" s="253" customFormat="1" ht="24.95" customHeight="1" x14ac:dyDescent="0.15">
      <c r="A23" s="397"/>
      <c r="B23" s="268"/>
      <c r="C23" s="269"/>
      <c r="D23" s="270" t="s">
        <v>86</v>
      </c>
      <c r="E23" s="346"/>
      <c r="F23" s="347"/>
      <c r="G23" s="271" t="s">
        <v>14</v>
      </c>
      <c r="H23" s="272">
        <v>3</v>
      </c>
      <c r="I23" s="263">
        <f t="shared" si="0"/>
        <v>0</v>
      </c>
      <c r="J23" s="369"/>
    </row>
    <row r="24" spans="1:10" s="253" customFormat="1" ht="24.95" customHeight="1" x14ac:dyDescent="0.15">
      <c r="A24" s="397"/>
      <c r="B24" s="268" t="s">
        <v>62</v>
      </c>
      <c r="C24" s="269"/>
      <c r="D24" s="261" t="s">
        <v>62</v>
      </c>
      <c r="E24" s="356"/>
      <c r="F24" s="357"/>
      <c r="G24" s="273" t="s">
        <v>14</v>
      </c>
      <c r="H24" s="274">
        <v>2</v>
      </c>
      <c r="I24" s="275">
        <f t="shared" si="0"/>
        <v>0</v>
      </c>
      <c r="J24" s="369"/>
    </row>
    <row r="25" spans="1:10" s="253" customFormat="1" ht="24.95" customHeight="1" x14ac:dyDescent="0.15">
      <c r="A25" s="397"/>
      <c r="B25" s="276" t="s">
        <v>159</v>
      </c>
      <c r="C25" s="277"/>
      <c r="D25" s="278" t="s">
        <v>159</v>
      </c>
      <c r="E25" s="356"/>
      <c r="F25" s="357"/>
      <c r="G25" s="279" t="s">
        <v>14</v>
      </c>
      <c r="H25" s="280">
        <v>1</v>
      </c>
      <c r="I25" s="275">
        <f>+H25*E25</f>
        <v>0</v>
      </c>
      <c r="J25" s="369"/>
    </row>
    <row r="26" spans="1:10" s="253" customFormat="1" ht="24.95" customHeight="1" x14ac:dyDescent="0.15">
      <c r="A26" s="397"/>
      <c r="B26" s="281" t="s">
        <v>56</v>
      </c>
      <c r="C26" s="282"/>
      <c r="D26" s="283" t="s">
        <v>53</v>
      </c>
      <c r="E26" s="348"/>
      <c r="F26" s="349"/>
      <c r="G26" s="284" t="s">
        <v>14</v>
      </c>
      <c r="H26" s="285">
        <v>2</v>
      </c>
      <c r="I26" s="252">
        <f t="shared" si="0"/>
        <v>0</v>
      </c>
      <c r="J26" s="369"/>
    </row>
    <row r="27" spans="1:10" s="253" customFormat="1" ht="24.95" customHeight="1" x14ac:dyDescent="0.15">
      <c r="A27" s="397"/>
      <c r="B27" s="268"/>
      <c r="C27" s="269"/>
      <c r="D27" s="270" t="s">
        <v>54</v>
      </c>
      <c r="E27" s="346"/>
      <c r="F27" s="347"/>
      <c r="G27" s="271" t="s">
        <v>14</v>
      </c>
      <c r="H27" s="272">
        <v>1</v>
      </c>
      <c r="I27" s="263">
        <f t="shared" si="0"/>
        <v>0</v>
      </c>
      <c r="J27" s="369"/>
    </row>
    <row r="28" spans="1:10" s="253" customFormat="1" ht="24.95" customHeight="1" x14ac:dyDescent="0.15">
      <c r="A28" s="397"/>
      <c r="B28" s="276" t="s">
        <v>52</v>
      </c>
      <c r="C28" s="277"/>
      <c r="D28" s="278"/>
      <c r="E28" s="356"/>
      <c r="F28" s="357"/>
      <c r="G28" s="279" t="s">
        <v>14</v>
      </c>
      <c r="H28" s="280">
        <v>2</v>
      </c>
      <c r="I28" s="275">
        <f t="shared" si="0"/>
        <v>0</v>
      </c>
      <c r="J28" s="369"/>
    </row>
    <row r="29" spans="1:10" s="253" customFormat="1" ht="24.95" customHeight="1" x14ac:dyDescent="0.15">
      <c r="A29" s="397"/>
      <c r="B29" s="281" t="s">
        <v>51</v>
      </c>
      <c r="C29" s="282"/>
      <c r="D29" s="283" t="s">
        <v>30</v>
      </c>
      <c r="E29" s="348"/>
      <c r="F29" s="349"/>
      <c r="G29" s="284" t="s">
        <v>14</v>
      </c>
      <c r="H29" s="285">
        <v>2</v>
      </c>
      <c r="I29" s="252">
        <f t="shared" si="0"/>
        <v>0</v>
      </c>
      <c r="J29" s="369"/>
    </row>
    <row r="30" spans="1:10" s="253" customFormat="1" ht="24.95" customHeight="1" x14ac:dyDescent="0.15">
      <c r="A30" s="397"/>
      <c r="B30" s="268"/>
      <c r="C30" s="269"/>
      <c r="D30" s="270" t="s">
        <v>31</v>
      </c>
      <c r="E30" s="346"/>
      <c r="F30" s="347"/>
      <c r="G30" s="271" t="s">
        <v>14</v>
      </c>
      <c r="H30" s="272">
        <v>1</v>
      </c>
      <c r="I30" s="263">
        <f t="shared" si="0"/>
        <v>0</v>
      </c>
      <c r="J30" s="369"/>
    </row>
    <row r="31" spans="1:10" s="253" customFormat="1" ht="24.95" customHeight="1" x14ac:dyDescent="0.15">
      <c r="A31" s="397"/>
      <c r="B31" s="264" t="s">
        <v>57</v>
      </c>
      <c r="C31" s="265"/>
      <c r="D31" s="286" t="s">
        <v>30</v>
      </c>
      <c r="E31" s="348"/>
      <c r="F31" s="349"/>
      <c r="G31" s="266" t="s">
        <v>14</v>
      </c>
      <c r="H31" s="267">
        <v>2</v>
      </c>
      <c r="I31" s="252">
        <f>+H31*E31</f>
        <v>0</v>
      </c>
      <c r="J31" s="369"/>
    </row>
    <row r="32" spans="1:10" s="253" customFormat="1" ht="24.95" customHeight="1" x14ac:dyDescent="0.15">
      <c r="A32" s="397"/>
      <c r="B32" s="264"/>
      <c r="C32" s="265"/>
      <c r="D32" s="270" t="s">
        <v>31</v>
      </c>
      <c r="E32" s="346"/>
      <c r="F32" s="347"/>
      <c r="G32" s="287" t="s">
        <v>14</v>
      </c>
      <c r="H32" s="288">
        <v>1</v>
      </c>
      <c r="I32" s="263">
        <f t="shared" si="0"/>
        <v>0</v>
      </c>
      <c r="J32" s="369"/>
    </row>
    <row r="33" spans="1:13" s="253" customFormat="1" ht="24.95" customHeight="1" x14ac:dyDescent="0.15">
      <c r="A33" s="397"/>
      <c r="B33" s="276" t="s">
        <v>58</v>
      </c>
      <c r="C33" s="277"/>
      <c r="D33" s="278" t="s">
        <v>58</v>
      </c>
      <c r="E33" s="356"/>
      <c r="F33" s="357"/>
      <c r="G33" s="279" t="s">
        <v>14</v>
      </c>
      <c r="H33" s="280">
        <v>2</v>
      </c>
      <c r="I33" s="275">
        <f t="shared" si="0"/>
        <v>0</v>
      </c>
      <c r="J33" s="369"/>
    </row>
    <row r="34" spans="1:13" s="253" customFormat="1" ht="24.95" customHeight="1" x14ac:dyDescent="0.15">
      <c r="A34" s="397"/>
      <c r="B34" s="302" t="s">
        <v>160</v>
      </c>
      <c r="C34" s="303"/>
      <c r="D34" s="304" t="s">
        <v>160</v>
      </c>
      <c r="E34" s="356"/>
      <c r="F34" s="357"/>
      <c r="G34" s="305" t="s">
        <v>15</v>
      </c>
      <c r="H34" s="306">
        <v>3</v>
      </c>
      <c r="I34" s="275">
        <f t="shared" si="0"/>
        <v>0</v>
      </c>
      <c r="J34" s="369"/>
    </row>
    <row r="35" spans="1:13" s="253" customFormat="1" ht="24.95" customHeight="1" x14ac:dyDescent="0.15">
      <c r="A35" s="397"/>
      <c r="B35" s="276" t="s">
        <v>82</v>
      </c>
      <c r="C35" s="277"/>
      <c r="D35" s="278" t="s">
        <v>82</v>
      </c>
      <c r="E35" s="356"/>
      <c r="F35" s="357"/>
      <c r="G35" s="279" t="s">
        <v>14</v>
      </c>
      <c r="H35" s="280">
        <v>2</v>
      </c>
      <c r="I35" s="252">
        <f t="shared" si="0"/>
        <v>0</v>
      </c>
      <c r="J35" s="369"/>
    </row>
    <row r="36" spans="1:13" s="253" customFormat="1" ht="24.95" customHeight="1" x14ac:dyDescent="0.15">
      <c r="A36" s="397"/>
      <c r="B36" s="362" t="s">
        <v>10</v>
      </c>
      <c r="C36" s="289"/>
      <c r="D36" s="290" t="s">
        <v>116</v>
      </c>
      <c r="E36" s="348"/>
      <c r="F36" s="349"/>
      <c r="G36" s="291" t="s">
        <v>25</v>
      </c>
      <c r="H36" s="292">
        <v>5</v>
      </c>
      <c r="I36" s="292">
        <f>+E36*H36</f>
        <v>0</v>
      </c>
      <c r="J36" s="382" t="s">
        <v>164</v>
      </c>
    </row>
    <row r="37" spans="1:13" s="253" customFormat="1" ht="24.95" customHeight="1" x14ac:dyDescent="0.15">
      <c r="A37" s="397"/>
      <c r="B37" s="363"/>
      <c r="C37" s="293"/>
      <c r="D37" s="261" t="s">
        <v>117</v>
      </c>
      <c r="E37" s="346"/>
      <c r="F37" s="347"/>
      <c r="G37" s="262" t="s">
        <v>25</v>
      </c>
      <c r="H37" s="294">
        <v>5</v>
      </c>
      <c r="I37" s="294">
        <f>+H37*E37</f>
        <v>0</v>
      </c>
      <c r="J37" s="369"/>
    </row>
    <row r="38" spans="1:13" s="253" customFormat="1" ht="24.95" customHeight="1" thickBot="1" x14ac:dyDescent="0.2">
      <c r="A38" s="397"/>
      <c r="B38" s="295"/>
      <c r="C38" s="296"/>
      <c r="D38" s="296"/>
      <c r="E38" s="297"/>
      <c r="G38" s="298"/>
      <c r="H38" s="299" t="s">
        <v>161</v>
      </c>
      <c r="I38" s="300">
        <f>+SUM(I18:I37)</f>
        <v>0</v>
      </c>
      <c r="J38" s="301"/>
    </row>
    <row r="39" spans="1:13" ht="24.95" customHeight="1" thickTop="1" x14ac:dyDescent="0.15">
      <c r="A39" s="393" t="s">
        <v>11</v>
      </c>
      <c r="B39" s="200" t="s">
        <v>96</v>
      </c>
      <c r="C39" s="201"/>
      <c r="D39" s="202"/>
      <c r="E39" s="115"/>
      <c r="F39" s="116"/>
      <c r="G39" s="140"/>
      <c r="H39" s="203">
        <v>10</v>
      </c>
      <c r="I39" s="203" t="str">
        <f>IF(L39=TRUE,IF(M39=FALSE,10,IF(M39=TRUE,"Err","")),IF(M39=TRUE,0,""))</f>
        <v/>
      </c>
      <c r="J39" s="390" t="s">
        <v>102</v>
      </c>
      <c r="L39" s="48" t="b">
        <v>0</v>
      </c>
      <c r="M39" s="48" t="b">
        <v>0</v>
      </c>
    </row>
    <row r="40" spans="1:13" ht="24.95" customHeight="1" x14ac:dyDescent="0.15">
      <c r="A40" s="394"/>
      <c r="B40" s="239" t="s">
        <v>98</v>
      </c>
      <c r="C40" s="388" t="s">
        <v>124</v>
      </c>
      <c r="D40" s="389"/>
      <c r="E40" s="370"/>
      <c r="F40" s="371"/>
      <c r="G40" s="142" t="s">
        <v>118</v>
      </c>
      <c r="H40" s="176">
        <v>1</v>
      </c>
      <c r="I40" s="176">
        <f>+E40*H40</f>
        <v>0</v>
      </c>
      <c r="J40" s="391"/>
    </row>
    <row r="41" spans="1:13" ht="24.95" customHeight="1" x14ac:dyDescent="0.15">
      <c r="A41" s="394"/>
      <c r="B41" s="239" t="s">
        <v>131</v>
      </c>
      <c r="C41" s="240"/>
      <c r="D41" s="206"/>
      <c r="E41" s="121"/>
      <c r="F41" s="122"/>
      <c r="G41" s="207"/>
      <c r="H41" s="176">
        <v>5</v>
      </c>
      <c r="I41" s="176" t="str">
        <f>IF(L41=TRUE,IF(M41=FALSE,5,IF(M41=TRUE,"Err","")),IF(M41=TRUE,0,""))</f>
        <v/>
      </c>
      <c r="J41" s="391"/>
      <c r="L41" s="48" t="b">
        <v>0</v>
      </c>
    </row>
    <row r="42" spans="1:13" ht="24.95" customHeight="1" x14ac:dyDescent="0.15">
      <c r="A42" s="394"/>
      <c r="B42" s="239" t="s">
        <v>90</v>
      </c>
      <c r="C42" s="240"/>
      <c r="D42" s="206"/>
      <c r="E42" s="121"/>
      <c r="F42" s="122"/>
      <c r="G42" s="207"/>
      <c r="H42" s="176">
        <v>3</v>
      </c>
      <c r="I42" s="176" t="str">
        <f>IF(L42=TRUE,IF(M42=FALSE,3,IF(M42=TRUE,"Err","")),IF(M42=TRUE,0,""))</f>
        <v/>
      </c>
      <c r="J42" s="391"/>
      <c r="L42" s="48" t="b">
        <v>0</v>
      </c>
    </row>
    <row r="43" spans="1:13" ht="24.95" customHeight="1" x14ac:dyDescent="0.15">
      <c r="A43" s="394"/>
      <c r="B43" s="239" t="s">
        <v>119</v>
      </c>
      <c r="C43" s="240"/>
      <c r="D43" s="206"/>
      <c r="E43" s="370"/>
      <c r="F43" s="371"/>
      <c r="G43" s="207"/>
      <c r="H43" s="176">
        <v>3</v>
      </c>
      <c r="I43" s="176" t="str">
        <f>IF(L43=TRUE,IF(M43=FALSE,3,IF(M43=TRUE,"Err","")),IF(M43=TRUE,0,""))</f>
        <v/>
      </c>
      <c r="J43" s="391"/>
      <c r="L43" s="48" t="b">
        <v>0</v>
      </c>
    </row>
    <row r="44" spans="1:13" ht="24.95" customHeight="1" x14ac:dyDescent="0.15">
      <c r="A44" s="394"/>
      <c r="B44" s="239" t="s">
        <v>120</v>
      </c>
      <c r="C44" s="240"/>
      <c r="D44" s="206"/>
      <c r="E44" s="370"/>
      <c r="F44" s="371"/>
      <c r="G44" s="207"/>
      <c r="H44" s="176">
        <v>3</v>
      </c>
      <c r="I44" s="176" t="str">
        <f>IF(L44=TRUE,IF(M44=FALSE,3,IF(M44=TRUE,"Err","")),IF(M44=TRUE,0,""))</f>
        <v/>
      </c>
      <c r="J44" s="391"/>
      <c r="L44" s="48" t="b">
        <v>0</v>
      </c>
      <c r="M44" s="48" t="b">
        <v>0</v>
      </c>
    </row>
    <row r="45" spans="1:13" ht="24.95" customHeight="1" x14ac:dyDescent="0.15">
      <c r="A45" s="394"/>
      <c r="B45" s="239" t="s">
        <v>121</v>
      </c>
      <c r="C45" s="240"/>
      <c r="D45" s="206"/>
      <c r="E45" s="370"/>
      <c r="F45" s="371"/>
      <c r="G45" s="207"/>
      <c r="H45" s="176">
        <v>3</v>
      </c>
      <c r="I45" s="176" t="str">
        <f>IF(L45=TRUE,IF(M45=FALSE,3,IF(M45=TRUE,"Err","")),IF(M45=TRUE,0,""))</f>
        <v/>
      </c>
      <c r="J45" s="391"/>
      <c r="L45" s="48" t="b">
        <v>0</v>
      </c>
    </row>
    <row r="46" spans="1:13" ht="24.95" customHeight="1" x14ac:dyDescent="0.15">
      <c r="A46" s="394"/>
      <c r="B46" s="307" t="s">
        <v>70</v>
      </c>
      <c r="C46" s="308"/>
      <c r="D46" s="246" t="s">
        <v>155</v>
      </c>
      <c r="E46" s="378"/>
      <c r="F46" s="379"/>
      <c r="G46" s="142" t="s">
        <v>25</v>
      </c>
      <c r="H46" s="176">
        <v>2</v>
      </c>
      <c r="I46" s="176">
        <f>+H46*E46</f>
        <v>0</v>
      </c>
      <c r="J46" s="391"/>
    </row>
    <row r="47" spans="1:13" ht="24.95" customHeight="1" x14ac:dyDescent="0.15">
      <c r="A47" s="394"/>
      <c r="B47" s="208" t="s">
        <v>73</v>
      </c>
      <c r="C47" s="209"/>
      <c r="D47" s="206"/>
      <c r="E47" s="370"/>
      <c r="F47" s="371"/>
      <c r="G47" s="142" t="s">
        <v>14</v>
      </c>
      <c r="H47" s="176">
        <v>3</v>
      </c>
      <c r="I47" s="176">
        <f>+H47*E47</f>
        <v>0</v>
      </c>
      <c r="J47" s="391"/>
    </row>
    <row r="48" spans="1:13" ht="24.95" customHeight="1" x14ac:dyDescent="0.15">
      <c r="A48" s="394"/>
      <c r="B48" s="208" t="s">
        <v>85</v>
      </c>
      <c r="C48" s="388" t="s">
        <v>157</v>
      </c>
      <c r="D48" s="389"/>
      <c r="E48" s="370"/>
      <c r="F48" s="371"/>
      <c r="G48" s="142" t="s">
        <v>14</v>
      </c>
      <c r="H48" s="176">
        <v>3</v>
      </c>
      <c r="I48" s="176">
        <f>+H48*E48</f>
        <v>0</v>
      </c>
      <c r="J48" s="391"/>
    </row>
    <row r="49" spans="1:10" ht="24.95" customHeight="1" x14ac:dyDescent="0.15">
      <c r="A49" s="394"/>
      <c r="B49" s="208" t="s">
        <v>122</v>
      </c>
      <c r="C49" s="209"/>
      <c r="D49" s="210"/>
      <c r="E49" s="370"/>
      <c r="F49" s="371"/>
      <c r="G49" s="142" t="s">
        <v>14</v>
      </c>
      <c r="H49" s="176">
        <v>3</v>
      </c>
      <c r="I49" s="211">
        <f>+H49*F49</f>
        <v>0</v>
      </c>
      <c r="J49" s="391"/>
    </row>
    <row r="50" spans="1:10" ht="24.95" customHeight="1" x14ac:dyDescent="0.15">
      <c r="A50" s="394"/>
      <c r="B50" s="212" t="s">
        <v>156</v>
      </c>
      <c r="C50" s="213"/>
      <c r="D50" s="238" t="s">
        <v>155</v>
      </c>
      <c r="E50" s="370"/>
      <c r="F50" s="371"/>
      <c r="G50" s="142" t="s">
        <v>92</v>
      </c>
      <c r="H50" s="211">
        <v>2</v>
      </c>
      <c r="I50" s="211">
        <f>+H50*E50</f>
        <v>0</v>
      </c>
      <c r="J50" s="392"/>
    </row>
    <row r="51" spans="1:10" ht="24.95" customHeight="1" thickBot="1" x14ac:dyDescent="0.2">
      <c r="A51" s="395"/>
      <c r="B51" s="215"/>
      <c r="C51" s="216"/>
      <c r="D51" s="216"/>
      <c r="E51" s="217"/>
      <c r="F51" s="217"/>
      <c r="G51" s="217"/>
      <c r="H51" s="218" t="s">
        <v>19</v>
      </c>
      <c r="I51" s="219">
        <f>+SUM(I39:I50)</f>
        <v>0</v>
      </c>
      <c r="J51" s="220"/>
    </row>
    <row r="52" spans="1:10" ht="24.95" customHeight="1" thickBot="1" x14ac:dyDescent="0.2">
      <c r="A52" s="383" t="s">
        <v>22</v>
      </c>
      <c r="B52" s="384"/>
      <c r="C52" s="384"/>
      <c r="D52" s="384"/>
      <c r="E52" s="384"/>
      <c r="F52" s="384"/>
      <c r="G52" s="384"/>
      <c r="H52" s="385"/>
      <c r="I52" s="386" t="str">
        <f>I17+I38+I51&amp;"　点"</f>
        <v>0　点</v>
      </c>
      <c r="J52" s="387"/>
    </row>
    <row r="53" spans="1:10" ht="5.25" customHeight="1" x14ac:dyDescent="0.15">
      <c r="H53" s="48"/>
      <c r="I53" s="48"/>
    </row>
    <row r="54" spans="1:10" ht="14.25" customHeight="1" x14ac:dyDescent="0.15">
      <c r="A54" s="221"/>
      <c r="B54" s="222"/>
      <c r="C54" s="222"/>
      <c r="H54" s="48"/>
      <c r="I54" s="48"/>
    </row>
    <row r="55" spans="1:10" ht="14.25" customHeight="1" x14ac:dyDescent="0.15">
      <c r="A55" s="222"/>
      <c r="B55" s="223"/>
      <c r="C55" s="223"/>
      <c r="D55" s="224"/>
      <c r="E55" s="123"/>
      <c r="F55" s="123"/>
      <c r="H55" s="48"/>
      <c r="I55" s="48"/>
    </row>
    <row r="67" spans="4:9" x14ac:dyDescent="0.15">
      <c r="D67" s="48"/>
      <c r="H67" s="48"/>
      <c r="I67" s="48"/>
    </row>
    <row r="68" spans="4:9" x14ac:dyDescent="0.15">
      <c r="D68" s="48"/>
      <c r="H68" s="48"/>
      <c r="I68" s="48"/>
    </row>
    <row r="69" spans="4:9" x14ac:dyDescent="0.15">
      <c r="D69" s="48"/>
      <c r="H69" s="48"/>
      <c r="I69" s="48"/>
    </row>
    <row r="70" spans="4:9" x14ac:dyDescent="0.15">
      <c r="D70" s="48"/>
      <c r="H70" s="48"/>
      <c r="I70" s="48"/>
    </row>
    <row r="71" spans="4:9" x14ac:dyDescent="0.15">
      <c r="D71" s="48"/>
      <c r="H71" s="48"/>
      <c r="I71" s="48"/>
    </row>
    <row r="72" spans="4:9" x14ac:dyDescent="0.15">
      <c r="D72" s="48"/>
      <c r="H72" s="48"/>
      <c r="I72" s="48"/>
    </row>
    <row r="73" spans="4:9" x14ac:dyDescent="0.15">
      <c r="D73" s="48"/>
      <c r="H73" s="48"/>
      <c r="I73" s="48"/>
    </row>
    <row r="74" spans="4:9" x14ac:dyDescent="0.15">
      <c r="D74" s="48"/>
      <c r="H74" s="48"/>
      <c r="I74" s="48"/>
    </row>
    <row r="75" spans="4:9" x14ac:dyDescent="0.15">
      <c r="D75" s="48"/>
      <c r="H75" s="48"/>
      <c r="I75" s="48"/>
    </row>
    <row r="76" spans="4:9" x14ac:dyDescent="0.15">
      <c r="D76" s="48"/>
      <c r="H76" s="48"/>
      <c r="I76" s="48"/>
    </row>
    <row r="77" spans="4:9" x14ac:dyDescent="0.15">
      <c r="D77" s="48"/>
      <c r="H77" s="48"/>
      <c r="I77" s="48"/>
    </row>
    <row r="78" spans="4:9" x14ac:dyDescent="0.15">
      <c r="D78" s="48"/>
      <c r="H78" s="48"/>
      <c r="I78" s="48"/>
    </row>
    <row r="79" spans="4:9" x14ac:dyDescent="0.15">
      <c r="D79" s="48"/>
      <c r="H79" s="48"/>
      <c r="I79" s="48"/>
    </row>
    <row r="80" spans="4:9" x14ac:dyDescent="0.15">
      <c r="D80" s="48"/>
      <c r="H80" s="48"/>
      <c r="I80" s="48"/>
    </row>
    <row r="81" spans="4:9" x14ac:dyDescent="0.15">
      <c r="D81" s="48"/>
      <c r="H81" s="48"/>
      <c r="I81" s="48"/>
    </row>
    <row r="82" spans="4:9" x14ac:dyDescent="0.15">
      <c r="D82" s="48"/>
      <c r="H82" s="48"/>
      <c r="I82" s="48"/>
    </row>
    <row r="83" spans="4:9" x14ac:dyDescent="0.15">
      <c r="D83" s="48"/>
      <c r="H83" s="48"/>
      <c r="I83" s="48"/>
    </row>
    <row r="84" spans="4:9" x14ac:dyDescent="0.15">
      <c r="D84" s="48"/>
      <c r="H84" s="48"/>
      <c r="I84" s="48"/>
    </row>
    <row r="85" spans="4:9" x14ac:dyDescent="0.15">
      <c r="D85" s="48"/>
      <c r="H85" s="48"/>
      <c r="I85" s="48"/>
    </row>
    <row r="86" spans="4:9" x14ac:dyDescent="0.15">
      <c r="D86" s="48"/>
      <c r="H86" s="48"/>
      <c r="I86" s="48"/>
    </row>
    <row r="87" spans="4:9" x14ac:dyDescent="0.15">
      <c r="D87" s="48"/>
      <c r="H87" s="48"/>
      <c r="I87" s="48"/>
    </row>
    <row r="88" spans="4:9" x14ac:dyDescent="0.15">
      <c r="D88" s="48"/>
      <c r="H88" s="48"/>
      <c r="I88" s="48"/>
    </row>
    <row r="89" spans="4:9" x14ac:dyDescent="0.15">
      <c r="D89" s="48"/>
      <c r="H89" s="48"/>
      <c r="I89" s="48"/>
    </row>
    <row r="90" spans="4:9" x14ac:dyDescent="0.15">
      <c r="D90" s="48"/>
      <c r="H90" s="48"/>
      <c r="I90" s="48"/>
    </row>
    <row r="91" spans="4:9" x14ac:dyDescent="0.15">
      <c r="D91" s="48"/>
      <c r="H91" s="48"/>
      <c r="I91" s="48"/>
    </row>
    <row r="92" spans="4:9" x14ac:dyDescent="0.15">
      <c r="D92" s="48"/>
      <c r="H92" s="48"/>
      <c r="I92" s="48"/>
    </row>
    <row r="93" spans="4:9" x14ac:dyDescent="0.15">
      <c r="D93" s="48"/>
      <c r="H93" s="48"/>
      <c r="I93" s="48"/>
    </row>
    <row r="94" spans="4:9" x14ac:dyDescent="0.15">
      <c r="D94" s="48"/>
      <c r="H94" s="48"/>
      <c r="I94" s="48"/>
    </row>
    <row r="95" spans="4:9" x14ac:dyDescent="0.15">
      <c r="D95" s="48"/>
      <c r="H95" s="48"/>
      <c r="I95" s="48"/>
    </row>
    <row r="96" spans="4:9" x14ac:dyDescent="0.15">
      <c r="D96" s="48"/>
      <c r="H96" s="48"/>
      <c r="I96" s="48"/>
    </row>
    <row r="97" spans="4:9" x14ac:dyDescent="0.15">
      <c r="D97" s="48"/>
      <c r="H97" s="48"/>
      <c r="I97" s="48"/>
    </row>
    <row r="98" spans="4:9" x14ac:dyDescent="0.15">
      <c r="D98" s="48"/>
      <c r="H98" s="48"/>
      <c r="I98" s="48"/>
    </row>
    <row r="99" spans="4:9" x14ac:dyDescent="0.15">
      <c r="D99" s="48"/>
      <c r="H99" s="48"/>
      <c r="I99" s="48"/>
    </row>
    <row r="100" spans="4:9" x14ac:dyDescent="0.15">
      <c r="D100" s="48"/>
      <c r="H100" s="48"/>
      <c r="I100" s="48"/>
    </row>
    <row r="101" spans="4:9" x14ac:dyDescent="0.15">
      <c r="D101" s="48"/>
      <c r="H101" s="48"/>
      <c r="I101" s="48"/>
    </row>
    <row r="102" spans="4:9" x14ac:dyDescent="0.15">
      <c r="D102" s="48"/>
      <c r="H102" s="48"/>
      <c r="I102" s="48"/>
    </row>
    <row r="103" spans="4:9" x14ac:dyDescent="0.15">
      <c r="D103" s="48"/>
      <c r="H103" s="48"/>
      <c r="I103" s="48"/>
    </row>
  </sheetData>
  <mergeCells count="66">
    <mergeCell ref="J36:J37"/>
    <mergeCell ref="E34:F34"/>
    <mergeCell ref="A52:H52"/>
    <mergeCell ref="I52:J52"/>
    <mergeCell ref="E46:F46"/>
    <mergeCell ref="E50:F50"/>
    <mergeCell ref="C40:D40"/>
    <mergeCell ref="C48:D48"/>
    <mergeCell ref="E49:F49"/>
    <mergeCell ref="E45:F45"/>
    <mergeCell ref="E44:F44"/>
    <mergeCell ref="E43:F43"/>
    <mergeCell ref="E40:F40"/>
    <mergeCell ref="J39:J50"/>
    <mergeCell ref="A39:A51"/>
    <mergeCell ref="A18:A38"/>
    <mergeCell ref="E47:F47"/>
    <mergeCell ref="E48:F48"/>
    <mergeCell ref="B11:D11"/>
    <mergeCell ref="E11:F11"/>
    <mergeCell ref="E18:F18"/>
    <mergeCell ref="E19:F19"/>
    <mergeCell ref="E20:F20"/>
    <mergeCell ref="E29:F29"/>
    <mergeCell ref="E30:F30"/>
    <mergeCell ref="E31:F31"/>
    <mergeCell ref="E32:F32"/>
    <mergeCell ref="E33:F33"/>
    <mergeCell ref="E13:F13"/>
    <mergeCell ref="B12:C12"/>
    <mergeCell ref="E36:F36"/>
    <mergeCell ref="H9:J9"/>
    <mergeCell ref="F10:G10"/>
    <mergeCell ref="E25:F25"/>
    <mergeCell ref="E27:F27"/>
    <mergeCell ref="E28:F28"/>
    <mergeCell ref="J18:J35"/>
    <mergeCell ref="E37:F37"/>
    <mergeCell ref="E22:F22"/>
    <mergeCell ref="E26:F26"/>
    <mergeCell ref="F9:G9"/>
    <mergeCell ref="B9:E10"/>
    <mergeCell ref="B14:C14"/>
    <mergeCell ref="E23:F23"/>
    <mergeCell ref="E24:F24"/>
    <mergeCell ref="E14:F14"/>
    <mergeCell ref="E21:F21"/>
    <mergeCell ref="B13:C13"/>
    <mergeCell ref="E35:F35"/>
    <mergeCell ref="B36:B37"/>
    <mergeCell ref="B46:C46"/>
    <mergeCell ref="A1:J1"/>
    <mergeCell ref="A12:A17"/>
    <mergeCell ref="A9:A10"/>
    <mergeCell ref="I4:J4"/>
    <mergeCell ref="A7:A8"/>
    <mergeCell ref="B7:B8"/>
    <mergeCell ref="C7:C8"/>
    <mergeCell ref="F8:G8"/>
    <mergeCell ref="F6:G7"/>
    <mergeCell ref="H6:J7"/>
    <mergeCell ref="J12:J14"/>
    <mergeCell ref="J15:J16"/>
    <mergeCell ref="B15:C16"/>
    <mergeCell ref="D7:E8"/>
    <mergeCell ref="D6:E6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&amp;R&amp;18自己採点方式（沖縄市内業者のみ）</oddHeader>
  </headerFooter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3" r:id="rId4" name="Check Box 149">
              <controlPr defaultSize="0" autoFill="0" autoLine="0" autoPict="0">
                <anchor moveWithCells="1">
                  <from>
                    <xdr:col>4</xdr:col>
                    <xdr:colOff>76200</xdr:colOff>
                    <xdr:row>38</xdr:row>
                    <xdr:rowOff>57150</xdr:rowOff>
                  </from>
                  <to>
                    <xdr:col>4</xdr:col>
                    <xdr:colOff>495300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" name="Check Box 150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57150</xdr:rowOff>
                  </from>
                  <to>
                    <xdr:col>5</xdr:col>
                    <xdr:colOff>495300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6" name="Check Box 219">
              <controlPr defaultSize="0" autoFill="0" autoLine="0" autoPict="0">
                <anchor moveWithCells="1">
                  <from>
                    <xdr:col>4</xdr:col>
                    <xdr:colOff>76200</xdr:colOff>
                    <xdr:row>40</xdr:row>
                    <xdr:rowOff>57150</xdr:rowOff>
                  </from>
                  <to>
                    <xdr:col>4</xdr:col>
                    <xdr:colOff>495300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7" name="Check Box 220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57150</xdr:rowOff>
                  </from>
                  <to>
                    <xdr:col>5</xdr:col>
                    <xdr:colOff>495300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" name="Check Box 221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38100</xdr:rowOff>
                  </from>
                  <to>
                    <xdr:col>4</xdr:col>
                    <xdr:colOff>428625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9" name="Check Box 222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38100</xdr:rowOff>
                  </from>
                  <to>
                    <xdr:col>5</xdr:col>
                    <xdr:colOff>428625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0" name="Check Box 223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38100</xdr:rowOff>
                  </from>
                  <to>
                    <xdr:col>4</xdr:col>
                    <xdr:colOff>428625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" name="Check Box 224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38100</xdr:rowOff>
                  </from>
                  <to>
                    <xdr:col>5</xdr:col>
                    <xdr:colOff>428625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" name="Check Box 225">
              <controlPr defaultSize="0" autoFill="0" autoLine="0" autoPict="0">
                <anchor moveWithCells="1">
                  <from>
                    <xdr:col>4</xdr:col>
                    <xdr:colOff>76200</xdr:colOff>
                    <xdr:row>42</xdr:row>
                    <xdr:rowOff>57150</xdr:rowOff>
                  </from>
                  <to>
                    <xdr:col>4</xdr:col>
                    <xdr:colOff>495300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3" name="Check Box 226">
              <controlPr defaultSize="0" autoFill="0" autoLine="0" autoPict="0">
                <anchor moveWithCells="1">
                  <from>
                    <xdr:col>5</xdr:col>
                    <xdr:colOff>76200</xdr:colOff>
                    <xdr:row>42</xdr:row>
                    <xdr:rowOff>57150</xdr:rowOff>
                  </from>
                  <to>
                    <xdr:col>5</xdr:col>
                    <xdr:colOff>495300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4" name="Check Box 227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57150</xdr:rowOff>
                  </from>
                  <to>
                    <xdr:col>4</xdr:col>
                    <xdr:colOff>495300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5" name="Check Box 228">
              <controlPr defaultSize="0" autoFill="0" autoLine="0" autoPict="0">
                <anchor moveWithCells="1">
                  <from>
                    <xdr:col>5</xdr:col>
                    <xdr:colOff>76200</xdr:colOff>
                    <xdr:row>43</xdr:row>
                    <xdr:rowOff>57150</xdr:rowOff>
                  </from>
                  <to>
                    <xdr:col>5</xdr:col>
                    <xdr:colOff>495300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" name="Check Box 229">
              <controlPr defaultSize="0" autoFill="0" autoLine="0" autoPict="0">
                <anchor moveWithCells="1">
                  <from>
                    <xdr:col>4</xdr:col>
                    <xdr:colOff>76200</xdr:colOff>
                    <xdr:row>44</xdr:row>
                    <xdr:rowOff>57150</xdr:rowOff>
                  </from>
                  <to>
                    <xdr:col>4</xdr:col>
                    <xdr:colOff>495300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" name="Check Box 230">
              <controlPr defaultSize="0" autoFill="0" autoLine="0" autoPict="0">
                <anchor moveWithCells="1">
                  <from>
                    <xdr:col>5</xdr:col>
                    <xdr:colOff>76200</xdr:colOff>
                    <xdr:row>44</xdr:row>
                    <xdr:rowOff>57150</xdr:rowOff>
                  </from>
                  <to>
                    <xdr:col>5</xdr:col>
                    <xdr:colOff>495300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" name="Check Box 231">
              <controlPr defaultSize="0" autoFill="0" autoLine="0" autoPict="0">
                <anchor moveWithCells="1">
                  <from>
                    <xdr:col>4</xdr:col>
                    <xdr:colOff>76200</xdr:colOff>
                    <xdr:row>41</xdr:row>
                    <xdr:rowOff>57150</xdr:rowOff>
                  </from>
                  <to>
                    <xdr:col>4</xdr:col>
                    <xdr:colOff>495300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" name="Check Box 232">
              <controlPr defaultSize="0" autoFill="0" autoLine="0" autoPict="0">
                <anchor moveWithCells="1">
                  <from>
                    <xdr:col>5</xdr:col>
                    <xdr:colOff>76200</xdr:colOff>
                    <xdr:row>41</xdr:row>
                    <xdr:rowOff>57150</xdr:rowOff>
                  </from>
                  <to>
                    <xdr:col>5</xdr:col>
                    <xdr:colOff>495300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38100</xdr:rowOff>
                  </from>
                  <to>
                    <xdr:col>5</xdr:col>
                    <xdr:colOff>285750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38100</xdr:rowOff>
                  </from>
                  <to>
                    <xdr:col>4</xdr:col>
                    <xdr:colOff>428625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0"/>
  <sheetViews>
    <sheetView zoomScaleNormal="100" workbookViewId="0">
      <selection activeCell="J46" sqref="J46:J57"/>
    </sheetView>
  </sheetViews>
  <sheetFormatPr defaultRowHeight="13.5" x14ac:dyDescent="0.15"/>
  <cols>
    <col min="1" max="1" width="11.625" style="48" customWidth="1"/>
    <col min="2" max="2" width="38.625" style="48" customWidth="1"/>
    <col min="3" max="3" width="11.625" style="48" customWidth="1"/>
    <col min="4" max="4" width="31.625" style="133" customWidth="1"/>
    <col min="5" max="6" width="7.625" style="48" customWidth="1"/>
    <col min="7" max="7" width="3.75" style="48" customWidth="1"/>
    <col min="8" max="9" width="7.625" style="133" customWidth="1"/>
    <col min="10" max="10" width="25.875" style="48" customWidth="1"/>
    <col min="11" max="11" width="9" style="48"/>
    <col min="12" max="13" width="9" style="48" hidden="1" customWidth="1"/>
    <col min="14" max="16384" width="9" style="48"/>
  </cols>
  <sheetData>
    <row r="1" spans="1:13" ht="30" customHeight="1" x14ac:dyDescent="0.15">
      <c r="A1" s="309" t="s">
        <v>163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3" ht="24" customHeight="1" x14ac:dyDescent="0.15">
      <c r="A2" s="236"/>
      <c r="B2" s="236"/>
      <c r="C2" s="236"/>
      <c r="D2" s="236"/>
      <c r="E2" s="236"/>
      <c r="F2" s="236"/>
      <c r="G2" s="236"/>
      <c r="H2" s="236"/>
      <c r="I2" s="236"/>
      <c r="J2" s="236"/>
    </row>
    <row r="3" spans="1:13" ht="24" customHeight="1" x14ac:dyDescent="0.15">
      <c r="A3" s="225"/>
      <c r="B3" s="226" t="s">
        <v>150</v>
      </c>
      <c r="C3" s="132"/>
      <c r="D3" s="132"/>
      <c r="E3" s="132"/>
      <c r="F3" s="132"/>
      <c r="G3" s="132"/>
      <c r="H3" s="132"/>
      <c r="I3" s="132"/>
      <c r="J3" s="132"/>
    </row>
    <row r="4" spans="1:13" ht="28.5" customHeight="1" x14ac:dyDescent="0.15">
      <c r="A4" s="123"/>
      <c r="B4" s="123"/>
      <c r="C4" s="123"/>
      <c r="H4" s="134" t="s">
        <v>112</v>
      </c>
      <c r="I4" s="315"/>
      <c r="J4" s="315"/>
    </row>
    <row r="5" spans="1:13" ht="6.75" customHeight="1" thickBot="1" x14ac:dyDescent="0.2"/>
    <row r="6" spans="1:13" ht="42.75" customHeight="1" x14ac:dyDescent="0.15">
      <c r="A6" s="135" t="s">
        <v>109</v>
      </c>
      <c r="B6" s="95"/>
      <c r="C6" s="108" t="s">
        <v>125</v>
      </c>
      <c r="D6" s="344"/>
      <c r="E6" s="345"/>
      <c r="F6" s="398" t="s">
        <v>87</v>
      </c>
      <c r="G6" s="399"/>
      <c r="H6" s="425"/>
      <c r="I6" s="426"/>
      <c r="J6" s="427"/>
    </row>
    <row r="7" spans="1:13" ht="42.75" customHeight="1" x14ac:dyDescent="0.15">
      <c r="A7" s="316" t="s">
        <v>113</v>
      </c>
      <c r="B7" s="318" t="s">
        <v>114</v>
      </c>
      <c r="C7" s="320" t="s">
        <v>115</v>
      </c>
      <c r="D7" s="340"/>
      <c r="E7" s="341"/>
      <c r="F7" s="322" t="s">
        <v>88</v>
      </c>
      <c r="G7" s="323"/>
      <c r="H7" s="428"/>
      <c r="I7" s="429"/>
      <c r="J7" s="430"/>
    </row>
    <row r="8" spans="1:13" ht="21.75" customHeight="1" x14ac:dyDescent="0.15">
      <c r="A8" s="317"/>
      <c r="B8" s="319"/>
      <c r="C8" s="321"/>
      <c r="D8" s="342"/>
      <c r="E8" s="343"/>
      <c r="F8" s="419" t="s">
        <v>111</v>
      </c>
      <c r="G8" s="420"/>
      <c r="H8" s="431"/>
      <c r="I8" s="432"/>
      <c r="J8" s="433"/>
    </row>
    <row r="9" spans="1:13" ht="21.75" customHeight="1" x14ac:dyDescent="0.15">
      <c r="A9" s="313" t="s">
        <v>127</v>
      </c>
      <c r="B9" s="350"/>
      <c r="C9" s="350"/>
      <c r="D9" s="350"/>
      <c r="E9" s="351"/>
      <c r="F9" s="421"/>
      <c r="G9" s="422"/>
      <c r="H9" s="434"/>
      <c r="I9" s="435"/>
      <c r="J9" s="436"/>
    </row>
    <row r="10" spans="1:13" ht="21.75" customHeight="1" thickBot="1" x14ac:dyDescent="0.2">
      <c r="A10" s="314"/>
      <c r="B10" s="352"/>
      <c r="C10" s="352"/>
      <c r="D10" s="352"/>
      <c r="E10" s="353"/>
      <c r="F10" s="423"/>
      <c r="G10" s="424"/>
      <c r="H10" s="437"/>
      <c r="I10" s="438"/>
      <c r="J10" s="439"/>
    </row>
    <row r="11" spans="1:13" ht="21" customHeight="1" thickBot="1" x14ac:dyDescent="0.2">
      <c r="A11" s="136" t="s">
        <v>1</v>
      </c>
      <c r="B11" s="372" t="s">
        <v>2</v>
      </c>
      <c r="C11" s="373"/>
      <c r="D11" s="373"/>
      <c r="E11" s="374"/>
      <c r="F11" s="375"/>
      <c r="H11" s="130" t="s">
        <v>4</v>
      </c>
      <c r="I11" s="130" t="s">
        <v>17</v>
      </c>
      <c r="J11" s="137" t="s">
        <v>5</v>
      </c>
      <c r="L11" s="138" t="s">
        <v>20</v>
      </c>
      <c r="M11" s="138" t="s">
        <v>21</v>
      </c>
    </row>
    <row r="12" spans="1:13" ht="24.95" customHeight="1" thickTop="1" x14ac:dyDescent="0.15">
      <c r="A12" s="310" t="s">
        <v>0</v>
      </c>
      <c r="B12" s="380" t="s">
        <v>149</v>
      </c>
      <c r="C12" s="381"/>
      <c r="D12" s="139"/>
      <c r="E12" s="115"/>
      <c r="F12" s="116"/>
      <c r="G12" s="140"/>
      <c r="H12" s="124">
        <v>5</v>
      </c>
      <c r="I12" s="125" t="str">
        <f>IF(L12=TRUE,IF(M12=FALSE,5,IF(M12=TRUE,"Err","")),IF(M12=TRUE,0,""))</f>
        <v/>
      </c>
      <c r="J12" s="332" t="s">
        <v>130</v>
      </c>
      <c r="L12" s="48" t="b">
        <v>0</v>
      </c>
      <c r="M12" s="48" t="b">
        <v>0</v>
      </c>
    </row>
    <row r="13" spans="1:13" ht="24.95" customHeight="1" x14ac:dyDescent="0.15">
      <c r="A13" s="311"/>
      <c r="B13" s="354" t="s">
        <v>6</v>
      </c>
      <c r="C13" s="355"/>
      <c r="D13" s="141"/>
      <c r="E13" s="378"/>
      <c r="F13" s="379"/>
      <c r="G13" s="142" t="s">
        <v>12</v>
      </c>
      <c r="H13" s="126" t="s">
        <v>94</v>
      </c>
      <c r="I13" s="143"/>
      <c r="J13" s="333"/>
    </row>
    <row r="14" spans="1:13" ht="24.95" customHeight="1" x14ac:dyDescent="0.15">
      <c r="A14" s="311"/>
      <c r="B14" s="354" t="s">
        <v>7</v>
      </c>
      <c r="C14" s="355"/>
      <c r="D14" s="141"/>
      <c r="E14" s="358"/>
      <c r="F14" s="359"/>
      <c r="G14" s="144" t="s">
        <v>13</v>
      </c>
      <c r="H14" s="126" t="s">
        <v>94</v>
      </c>
      <c r="I14" s="143"/>
      <c r="J14" s="333"/>
    </row>
    <row r="15" spans="1:13" ht="24.95" customHeight="1" x14ac:dyDescent="0.15">
      <c r="A15" s="311"/>
      <c r="B15" s="336" t="s">
        <v>8</v>
      </c>
      <c r="C15" s="337"/>
      <c r="D15" s="145" t="s">
        <v>153</v>
      </c>
      <c r="E15" s="119"/>
      <c r="F15" s="120"/>
      <c r="G15" s="146"/>
      <c r="H15" s="127">
        <v>5</v>
      </c>
      <c r="I15" s="128"/>
      <c r="J15" s="334" t="s">
        <v>128</v>
      </c>
      <c r="L15" s="48" t="b">
        <v>0</v>
      </c>
      <c r="M15" s="48" t="b">
        <v>0</v>
      </c>
    </row>
    <row r="16" spans="1:13" ht="24.95" customHeight="1" x14ac:dyDescent="0.15">
      <c r="A16" s="311"/>
      <c r="B16" s="338"/>
      <c r="C16" s="339"/>
      <c r="D16" s="147" t="s">
        <v>152</v>
      </c>
      <c r="E16" s="67"/>
      <c r="F16" s="53"/>
      <c r="G16" s="148"/>
      <c r="H16" s="129">
        <v>5</v>
      </c>
      <c r="I16" s="125"/>
      <c r="J16" s="335"/>
      <c r="L16" s="48" t="b">
        <v>0</v>
      </c>
      <c r="M16" s="48" t="b">
        <v>0</v>
      </c>
    </row>
    <row r="17" spans="1:10" ht="24.95" customHeight="1" thickBot="1" x14ac:dyDescent="0.2">
      <c r="A17" s="312"/>
      <c r="B17" s="149"/>
      <c r="C17" s="150"/>
      <c r="D17" s="151"/>
      <c r="E17" s="91"/>
      <c r="F17" s="47"/>
      <c r="G17" s="152"/>
      <c r="H17" s="130" t="s">
        <v>18</v>
      </c>
      <c r="I17" s="131">
        <f>IF(SUM(I12:I16)&lt;90,SUM(I12:I16),"90")</f>
        <v>0</v>
      </c>
      <c r="J17" s="153" t="s">
        <v>95</v>
      </c>
    </row>
    <row r="18" spans="1:10" ht="24.95" customHeight="1" thickTop="1" x14ac:dyDescent="0.15">
      <c r="A18" s="396" t="s">
        <v>9</v>
      </c>
      <c r="B18" s="154" t="s">
        <v>132</v>
      </c>
      <c r="C18" s="155"/>
      <c r="D18" s="227" t="s">
        <v>154</v>
      </c>
      <c r="E18" s="401"/>
      <c r="F18" s="402"/>
      <c r="G18" s="228" t="s">
        <v>14</v>
      </c>
      <c r="H18" s="127">
        <v>5</v>
      </c>
      <c r="I18" s="127">
        <f>+H18*E18</f>
        <v>0</v>
      </c>
      <c r="J18" s="403" t="s">
        <v>129</v>
      </c>
    </row>
    <row r="19" spans="1:10" ht="24.95" customHeight="1" x14ac:dyDescent="0.15">
      <c r="A19" s="397"/>
      <c r="B19" s="157"/>
      <c r="C19" s="155"/>
      <c r="D19" s="160" t="s">
        <v>30</v>
      </c>
      <c r="E19" s="401"/>
      <c r="F19" s="402"/>
      <c r="G19" s="158" t="s">
        <v>14</v>
      </c>
      <c r="H19" s="127">
        <v>5</v>
      </c>
      <c r="I19" s="127">
        <f>+E19*H19</f>
        <v>0</v>
      </c>
      <c r="J19" s="404"/>
    </row>
    <row r="20" spans="1:10" ht="24.95" customHeight="1" x14ac:dyDescent="0.15">
      <c r="A20" s="397"/>
      <c r="B20" s="157"/>
      <c r="C20" s="155"/>
      <c r="D20" s="160" t="s">
        <v>34</v>
      </c>
      <c r="E20" s="401"/>
      <c r="F20" s="402"/>
      <c r="G20" s="156" t="s">
        <v>14</v>
      </c>
      <c r="H20" s="127">
        <v>3</v>
      </c>
      <c r="I20" s="127">
        <f>+E20*H20</f>
        <v>0</v>
      </c>
      <c r="J20" s="404"/>
    </row>
    <row r="21" spans="1:10" ht="24.95" customHeight="1" x14ac:dyDescent="0.15">
      <c r="A21" s="397"/>
      <c r="B21" s="157"/>
      <c r="C21" s="155"/>
      <c r="D21" s="160" t="s">
        <v>35</v>
      </c>
      <c r="E21" s="401"/>
      <c r="F21" s="402"/>
      <c r="G21" s="158" t="s">
        <v>15</v>
      </c>
      <c r="H21" s="159">
        <v>2</v>
      </c>
      <c r="I21" s="127">
        <f>+H21*E21</f>
        <v>0</v>
      </c>
      <c r="J21" s="404"/>
    </row>
    <row r="22" spans="1:10" ht="24.95" customHeight="1" x14ac:dyDescent="0.15">
      <c r="A22" s="397"/>
      <c r="B22" s="161"/>
      <c r="C22" s="229"/>
      <c r="D22" s="171" t="s">
        <v>36</v>
      </c>
      <c r="E22" s="405"/>
      <c r="F22" s="406"/>
      <c r="G22" s="230" t="s">
        <v>15</v>
      </c>
      <c r="H22" s="129">
        <v>2</v>
      </c>
      <c r="I22" s="193">
        <f t="shared" ref="I22:I35" si="0">+H22*E22</f>
        <v>0</v>
      </c>
      <c r="J22" s="404"/>
    </row>
    <row r="23" spans="1:10" ht="24.95" customHeight="1" x14ac:dyDescent="0.15">
      <c r="A23" s="397"/>
      <c r="B23" s="157" t="s">
        <v>137</v>
      </c>
      <c r="C23" s="155"/>
      <c r="D23" s="189" t="s">
        <v>138</v>
      </c>
      <c r="E23" s="407"/>
      <c r="F23" s="408"/>
      <c r="G23" s="190" t="s">
        <v>14</v>
      </c>
      <c r="H23" s="191">
        <v>3</v>
      </c>
      <c r="I23" s="191">
        <f>+E23*H23</f>
        <v>0</v>
      </c>
      <c r="J23" s="404"/>
    </row>
    <row r="24" spans="1:10" ht="24.95" customHeight="1" x14ac:dyDescent="0.15">
      <c r="A24" s="397"/>
      <c r="B24" s="161"/>
      <c r="C24" s="162"/>
      <c r="D24" s="163" t="s">
        <v>139</v>
      </c>
      <c r="E24" s="405"/>
      <c r="F24" s="406"/>
      <c r="G24" s="164" t="s">
        <v>14</v>
      </c>
      <c r="H24" s="193">
        <v>2</v>
      </c>
      <c r="I24" s="193">
        <f>+E24*H24</f>
        <v>0</v>
      </c>
      <c r="J24" s="404"/>
    </row>
    <row r="25" spans="1:10" ht="24.95" customHeight="1" x14ac:dyDescent="0.15">
      <c r="A25" s="397"/>
      <c r="B25" s="165" t="s">
        <v>133</v>
      </c>
      <c r="C25" s="166"/>
      <c r="D25" s="189" t="s">
        <v>53</v>
      </c>
      <c r="E25" s="407"/>
      <c r="F25" s="408"/>
      <c r="G25" s="185" t="s">
        <v>14</v>
      </c>
      <c r="H25" s="232">
        <v>5</v>
      </c>
      <c r="I25" s="191">
        <f t="shared" si="0"/>
        <v>0</v>
      </c>
      <c r="J25" s="404"/>
    </row>
    <row r="26" spans="1:10" ht="24.95" customHeight="1" x14ac:dyDescent="0.15">
      <c r="A26" s="397"/>
      <c r="B26" s="169"/>
      <c r="C26" s="170"/>
      <c r="D26" s="163" t="s">
        <v>54</v>
      </c>
      <c r="E26" s="405"/>
      <c r="F26" s="406"/>
      <c r="G26" s="174" t="s">
        <v>14</v>
      </c>
      <c r="H26" s="175">
        <v>3</v>
      </c>
      <c r="I26" s="193">
        <f t="shared" si="0"/>
        <v>0</v>
      </c>
      <c r="J26" s="404"/>
    </row>
    <row r="27" spans="1:10" ht="24.95" customHeight="1" x14ac:dyDescent="0.15">
      <c r="A27" s="397"/>
      <c r="B27" s="177" t="s">
        <v>134</v>
      </c>
      <c r="C27" s="178"/>
      <c r="D27" s="179" t="s">
        <v>134</v>
      </c>
      <c r="E27" s="378"/>
      <c r="F27" s="379"/>
      <c r="G27" s="180" t="s">
        <v>14</v>
      </c>
      <c r="H27" s="181">
        <v>2</v>
      </c>
      <c r="I27" s="176">
        <f t="shared" si="0"/>
        <v>0</v>
      </c>
      <c r="J27" s="404"/>
    </row>
    <row r="28" spans="1:10" ht="24.95" customHeight="1" x14ac:dyDescent="0.15">
      <c r="A28" s="397"/>
      <c r="B28" s="177" t="s">
        <v>141</v>
      </c>
      <c r="C28" s="178"/>
      <c r="D28" s="179" t="s">
        <v>136</v>
      </c>
      <c r="E28" s="378"/>
      <c r="F28" s="379"/>
      <c r="G28" s="180" t="s">
        <v>14</v>
      </c>
      <c r="H28" s="181">
        <v>5</v>
      </c>
      <c r="I28" s="176">
        <f t="shared" si="0"/>
        <v>0</v>
      </c>
      <c r="J28" s="404"/>
    </row>
    <row r="29" spans="1:10" ht="24.95" customHeight="1" x14ac:dyDescent="0.15">
      <c r="A29" s="397"/>
      <c r="B29" s="177" t="s">
        <v>135</v>
      </c>
      <c r="C29" s="178"/>
      <c r="D29" s="179" t="s">
        <v>136</v>
      </c>
      <c r="E29" s="378"/>
      <c r="F29" s="379"/>
      <c r="G29" s="180" t="s">
        <v>14</v>
      </c>
      <c r="H29" s="181">
        <v>3</v>
      </c>
      <c r="I29" s="176">
        <f t="shared" si="0"/>
        <v>0</v>
      </c>
      <c r="J29" s="404"/>
    </row>
    <row r="30" spans="1:10" ht="24.95" customHeight="1" x14ac:dyDescent="0.15">
      <c r="A30" s="397"/>
      <c r="B30" s="165" t="s">
        <v>140</v>
      </c>
      <c r="C30" s="166"/>
      <c r="D30" s="189" t="s">
        <v>30</v>
      </c>
      <c r="E30" s="407"/>
      <c r="F30" s="408"/>
      <c r="G30" s="185" t="s">
        <v>14</v>
      </c>
      <c r="H30" s="232">
        <v>5</v>
      </c>
      <c r="I30" s="191">
        <f t="shared" si="0"/>
        <v>0</v>
      </c>
      <c r="J30" s="404"/>
    </row>
    <row r="31" spans="1:10" ht="24.95" customHeight="1" x14ac:dyDescent="0.15">
      <c r="A31" s="397"/>
      <c r="B31" s="169"/>
      <c r="C31" s="170"/>
      <c r="D31" s="163" t="s">
        <v>31</v>
      </c>
      <c r="E31" s="405"/>
      <c r="F31" s="406"/>
      <c r="G31" s="174" t="s">
        <v>14</v>
      </c>
      <c r="H31" s="175">
        <v>3</v>
      </c>
      <c r="I31" s="193">
        <f t="shared" si="0"/>
        <v>0</v>
      </c>
      <c r="J31" s="404"/>
    </row>
    <row r="32" spans="1:10" ht="24.95" customHeight="1" x14ac:dyDescent="0.15">
      <c r="A32" s="397"/>
      <c r="B32" s="177" t="s">
        <v>75</v>
      </c>
      <c r="C32" s="233"/>
      <c r="D32" s="179" t="s">
        <v>75</v>
      </c>
      <c r="E32" s="378"/>
      <c r="F32" s="379"/>
      <c r="G32" s="180" t="s">
        <v>14</v>
      </c>
      <c r="H32" s="181">
        <v>2</v>
      </c>
      <c r="I32" s="176">
        <f t="shared" si="0"/>
        <v>0</v>
      </c>
      <c r="J32" s="404"/>
    </row>
    <row r="33" spans="1:13" ht="24.95" customHeight="1" x14ac:dyDescent="0.15">
      <c r="A33" s="397"/>
      <c r="B33" s="177" t="s">
        <v>76</v>
      </c>
      <c r="C33" s="233"/>
      <c r="D33" s="179" t="s">
        <v>76</v>
      </c>
      <c r="E33" s="378"/>
      <c r="F33" s="379"/>
      <c r="G33" s="180" t="s">
        <v>14</v>
      </c>
      <c r="H33" s="181">
        <v>2</v>
      </c>
      <c r="I33" s="176">
        <f t="shared" si="0"/>
        <v>0</v>
      </c>
      <c r="J33" s="404"/>
    </row>
    <row r="34" spans="1:13" ht="24.95" customHeight="1" x14ac:dyDescent="0.15">
      <c r="A34" s="397"/>
      <c r="B34" s="182" t="s">
        <v>142</v>
      </c>
      <c r="C34" s="183"/>
      <c r="D34" s="184"/>
      <c r="E34" s="378"/>
      <c r="F34" s="379"/>
      <c r="G34" s="234" t="s">
        <v>14</v>
      </c>
      <c r="H34" s="186">
        <v>3</v>
      </c>
      <c r="I34" s="176">
        <f t="shared" si="0"/>
        <v>0</v>
      </c>
      <c r="J34" s="235"/>
    </row>
    <row r="35" spans="1:13" ht="24.95" customHeight="1" x14ac:dyDescent="0.15">
      <c r="A35" s="397"/>
      <c r="B35" s="177" t="s">
        <v>143</v>
      </c>
      <c r="C35" s="178"/>
      <c r="D35" s="179"/>
      <c r="E35" s="378"/>
      <c r="F35" s="379"/>
      <c r="G35" s="180" t="s">
        <v>14</v>
      </c>
      <c r="H35" s="181">
        <v>3</v>
      </c>
      <c r="I35" s="176">
        <f t="shared" si="0"/>
        <v>0</v>
      </c>
      <c r="J35" s="235"/>
    </row>
    <row r="36" spans="1:13" ht="24.95" customHeight="1" x14ac:dyDescent="0.15">
      <c r="A36" s="397"/>
      <c r="B36" s="165" t="s">
        <v>56</v>
      </c>
      <c r="C36" s="166"/>
      <c r="D36" s="231" t="s">
        <v>53</v>
      </c>
      <c r="E36" s="416"/>
      <c r="F36" s="417"/>
      <c r="G36" s="167" t="s">
        <v>14</v>
      </c>
      <c r="H36" s="168">
        <v>2</v>
      </c>
      <c r="I36" s="127">
        <f t="shared" ref="I36:I40" si="1">+H36*E36</f>
        <v>0</v>
      </c>
      <c r="J36" s="237"/>
    </row>
    <row r="37" spans="1:13" ht="24.95" customHeight="1" x14ac:dyDescent="0.15">
      <c r="A37" s="397"/>
      <c r="B37" s="169"/>
      <c r="C37" s="170"/>
      <c r="D37" s="171" t="s">
        <v>54</v>
      </c>
      <c r="E37" s="414"/>
      <c r="F37" s="415"/>
      <c r="G37" s="172" t="s">
        <v>14</v>
      </c>
      <c r="H37" s="173">
        <v>1</v>
      </c>
      <c r="I37" s="129">
        <f t="shared" si="1"/>
        <v>0</v>
      </c>
      <c r="J37" s="237"/>
    </row>
    <row r="38" spans="1:13" ht="24.95" customHeight="1" x14ac:dyDescent="0.15">
      <c r="A38" s="397"/>
      <c r="B38" s="177" t="s">
        <v>52</v>
      </c>
      <c r="C38" s="178"/>
      <c r="D38" s="179"/>
      <c r="E38" s="370"/>
      <c r="F38" s="371"/>
      <c r="G38" s="180" t="s">
        <v>14</v>
      </c>
      <c r="H38" s="181">
        <v>2</v>
      </c>
      <c r="I38" s="176">
        <f t="shared" si="1"/>
        <v>0</v>
      </c>
      <c r="J38" s="237"/>
    </row>
    <row r="39" spans="1:13" ht="24.95" customHeight="1" x14ac:dyDescent="0.15">
      <c r="A39" s="397"/>
      <c r="B39" s="182" t="s">
        <v>51</v>
      </c>
      <c r="C39" s="183"/>
      <c r="D39" s="184" t="s">
        <v>30</v>
      </c>
      <c r="E39" s="411"/>
      <c r="F39" s="412"/>
      <c r="G39" s="185" t="s">
        <v>14</v>
      </c>
      <c r="H39" s="186">
        <v>2</v>
      </c>
      <c r="I39" s="127">
        <f t="shared" si="1"/>
        <v>0</v>
      </c>
      <c r="J39" s="237"/>
    </row>
    <row r="40" spans="1:13" ht="24.95" customHeight="1" x14ac:dyDescent="0.15">
      <c r="A40" s="397"/>
      <c r="B40" s="169"/>
      <c r="C40" s="170"/>
      <c r="D40" s="171" t="s">
        <v>31</v>
      </c>
      <c r="E40" s="414"/>
      <c r="F40" s="415"/>
      <c r="G40" s="172" t="s">
        <v>14</v>
      </c>
      <c r="H40" s="173">
        <v>1</v>
      </c>
      <c r="I40" s="129">
        <f t="shared" si="1"/>
        <v>0</v>
      </c>
      <c r="J40" s="237"/>
    </row>
    <row r="41" spans="1:13" ht="24.95" customHeight="1" x14ac:dyDescent="0.15">
      <c r="A41" s="397"/>
      <c r="B41" s="165" t="s">
        <v>57</v>
      </c>
      <c r="C41" s="166"/>
      <c r="D41" s="187" t="s">
        <v>30</v>
      </c>
      <c r="E41" s="411"/>
      <c r="F41" s="412"/>
      <c r="G41" s="167" t="s">
        <v>14</v>
      </c>
      <c r="H41" s="168">
        <v>2</v>
      </c>
      <c r="I41" s="127">
        <f>+H41*E41</f>
        <v>0</v>
      </c>
      <c r="J41" s="237"/>
    </row>
    <row r="42" spans="1:13" ht="24.95" customHeight="1" x14ac:dyDescent="0.15">
      <c r="A42" s="397"/>
      <c r="B42" s="169"/>
      <c r="C42" s="170"/>
      <c r="D42" s="171" t="s">
        <v>31</v>
      </c>
      <c r="E42" s="414"/>
      <c r="F42" s="415"/>
      <c r="G42" s="172" t="s">
        <v>14</v>
      </c>
      <c r="H42" s="173">
        <v>1</v>
      </c>
      <c r="I42" s="129">
        <f t="shared" ref="I42" si="2">+H42*E42</f>
        <v>0</v>
      </c>
      <c r="J42" s="237"/>
    </row>
    <row r="43" spans="1:13" ht="24.95" customHeight="1" x14ac:dyDescent="0.15">
      <c r="A43" s="397"/>
      <c r="B43" s="409" t="s">
        <v>10</v>
      </c>
      <c r="C43" s="188"/>
      <c r="D43" s="189" t="s">
        <v>148</v>
      </c>
      <c r="E43" s="411"/>
      <c r="F43" s="412"/>
      <c r="G43" s="190" t="s">
        <v>25</v>
      </c>
      <c r="H43" s="191">
        <v>5</v>
      </c>
      <c r="I43" s="191">
        <f>+E43*H43</f>
        <v>0</v>
      </c>
      <c r="J43" s="413" t="s">
        <v>165</v>
      </c>
    </row>
    <row r="44" spans="1:13" ht="24.95" customHeight="1" x14ac:dyDescent="0.15">
      <c r="A44" s="397"/>
      <c r="B44" s="410"/>
      <c r="C44" s="192"/>
      <c r="D44" s="163" t="s">
        <v>147</v>
      </c>
      <c r="E44" s="414"/>
      <c r="F44" s="415"/>
      <c r="G44" s="164" t="s">
        <v>25</v>
      </c>
      <c r="H44" s="193">
        <v>5</v>
      </c>
      <c r="I44" s="193">
        <f>+H44*E44</f>
        <v>0</v>
      </c>
      <c r="J44" s="404"/>
    </row>
    <row r="45" spans="1:13" ht="24.95" customHeight="1" thickBot="1" x14ac:dyDescent="0.2">
      <c r="A45" s="400"/>
      <c r="B45" s="194"/>
      <c r="C45" s="195"/>
      <c r="D45" s="195"/>
      <c r="E45" s="47"/>
      <c r="G45" s="196"/>
      <c r="H45" s="197" t="s">
        <v>18</v>
      </c>
      <c r="I45" s="198">
        <f>+SUM(I18:I44)</f>
        <v>0</v>
      </c>
      <c r="J45" s="199"/>
    </row>
    <row r="46" spans="1:13" ht="24.95" customHeight="1" thickTop="1" x14ac:dyDescent="0.15">
      <c r="A46" s="393" t="s">
        <v>11</v>
      </c>
      <c r="B46" s="200" t="s">
        <v>97</v>
      </c>
      <c r="C46" s="201"/>
      <c r="D46" s="202"/>
      <c r="E46" s="115"/>
      <c r="F46" s="116"/>
      <c r="G46" s="140"/>
      <c r="H46" s="203">
        <v>10</v>
      </c>
      <c r="I46" s="203" t="str">
        <f>IF(L46=TRUE,IF(M46=FALSE,10,IF(M46=TRUE,"Err","")),IF(M46=TRUE,0,""))</f>
        <v/>
      </c>
      <c r="J46" s="390" t="s">
        <v>123</v>
      </c>
      <c r="L46" s="48" t="b">
        <v>0</v>
      </c>
      <c r="M46" s="48" t="b">
        <v>0</v>
      </c>
    </row>
    <row r="47" spans="1:13" ht="24.95" customHeight="1" x14ac:dyDescent="0.15">
      <c r="A47" s="394"/>
      <c r="B47" s="307" t="s">
        <v>144</v>
      </c>
      <c r="C47" s="308"/>
      <c r="D47" s="418"/>
      <c r="E47" s="370"/>
      <c r="F47" s="371"/>
      <c r="G47" s="142" t="s">
        <v>12</v>
      </c>
      <c r="H47" s="176">
        <v>1</v>
      </c>
      <c r="I47" s="176">
        <f>+E47*H47</f>
        <v>0</v>
      </c>
      <c r="J47" s="391"/>
    </row>
    <row r="48" spans="1:13" ht="24.95" customHeight="1" x14ac:dyDescent="0.15">
      <c r="A48" s="394"/>
      <c r="B48" s="204" t="s">
        <v>131</v>
      </c>
      <c r="C48" s="205"/>
      <c r="D48" s="206"/>
      <c r="E48" s="121"/>
      <c r="F48" s="122"/>
      <c r="G48" s="207"/>
      <c r="H48" s="176">
        <v>5</v>
      </c>
      <c r="I48" s="176" t="str">
        <f>IF(L48=TRUE,IF(M48=FALSE,5,IF(M48=TRUE,"Err","")),IF(M48=TRUE,0,""))</f>
        <v/>
      </c>
      <c r="J48" s="391"/>
      <c r="L48" s="48" t="b">
        <v>0</v>
      </c>
    </row>
    <row r="49" spans="1:12" ht="24.95" customHeight="1" x14ac:dyDescent="0.15">
      <c r="A49" s="394"/>
      <c r="B49" s="204" t="s">
        <v>90</v>
      </c>
      <c r="C49" s="205"/>
      <c r="D49" s="206"/>
      <c r="E49" s="121"/>
      <c r="F49" s="122"/>
      <c r="G49" s="207"/>
      <c r="H49" s="176">
        <v>3</v>
      </c>
      <c r="I49" s="176" t="str">
        <f>IF(L49=TRUE,IF(M49=FALSE,3,IF(M49=TRUE,"Err","")),IF(M49=TRUE,0,""))</f>
        <v/>
      </c>
      <c r="J49" s="391"/>
      <c r="L49" s="48" t="b">
        <v>0</v>
      </c>
    </row>
    <row r="50" spans="1:12" ht="24.95" customHeight="1" x14ac:dyDescent="0.15">
      <c r="A50" s="394"/>
      <c r="B50" s="204" t="s">
        <v>119</v>
      </c>
      <c r="C50" s="205"/>
      <c r="D50" s="206"/>
      <c r="E50" s="370"/>
      <c r="F50" s="371"/>
      <c r="G50" s="207"/>
      <c r="H50" s="176">
        <v>3</v>
      </c>
      <c r="I50" s="176" t="str">
        <f>IF(L50=TRUE,IF(M50=FALSE,3,IF(M50=TRUE,"Err","")),IF(M50=TRUE,0,""))</f>
        <v/>
      </c>
      <c r="J50" s="391"/>
      <c r="L50" s="48" t="b">
        <v>0</v>
      </c>
    </row>
    <row r="51" spans="1:12" ht="24.95" customHeight="1" x14ac:dyDescent="0.15">
      <c r="A51" s="394"/>
      <c r="B51" s="204" t="s">
        <v>145</v>
      </c>
      <c r="C51" s="205"/>
      <c r="D51" s="206"/>
      <c r="E51" s="370"/>
      <c r="F51" s="371"/>
      <c r="G51" s="207"/>
      <c r="H51" s="176">
        <v>3</v>
      </c>
      <c r="I51" s="176" t="str">
        <f>IF(L51=TRUE,IF(M51=FALSE,3,IF(M51=TRUE,"Err","")),IF(M51=TRUE,0,""))</f>
        <v/>
      </c>
      <c r="J51" s="391"/>
      <c r="L51" s="48" t="b">
        <v>0</v>
      </c>
    </row>
    <row r="52" spans="1:12" ht="24.95" customHeight="1" x14ac:dyDescent="0.15">
      <c r="A52" s="394"/>
      <c r="B52" s="204" t="s">
        <v>121</v>
      </c>
      <c r="C52" s="205"/>
      <c r="D52" s="206"/>
      <c r="E52" s="370"/>
      <c r="F52" s="371"/>
      <c r="G52" s="207"/>
      <c r="H52" s="176">
        <v>3</v>
      </c>
      <c r="I52" s="176" t="str">
        <f>IF(L52=TRUE,IF(M52=FALSE,3,IF(M52=TRUE,"Err","")),IF(M52=TRUE,0,""))</f>
        <v/>
      </c>
      <c r="J52" s="391"/>
      <c r="L52" s="48" t="b">
        <v>0</v>
      </c>
    </row>
    <row r="53" spans="1:12" ht="24.95" customHeight="1" x14ac:dyDescent="0.15">
      <c r="A53" s="394"/>
      <c r="B53" s="307" t="s">
        <v>70</v>
      </c>
      <c r="C53" s="308"/>
      <c r="D53" s="247" t="s">
        <v>155</v>
      </c>
      <c r="E53" s="378"/>
      <c r="F53" s="379"/>
      <c r="G53" s="142" t="s">
        <v>25</v>
      </c>
      <c r="H53" s="176">
        <v>2</v>
      </c>
      <c r="I53" s="176">
        <f>+H53*E53</f>
        <v>0</v>
      </c>
      <c r="J53" s="391"/>
    </row>
    <row r="54" spans="1:12" ht="24.95" customHeight="1" x14ac:dyDescent="0.15">
      <c r="A54" s="394"/>
      <c r="B54" s="208" t="s">
        <v>73</v>
      </c>
      <c r="C54" s="209"/>
      <c r="D54" s="206"/>
      <c r="E54" s="370"/>
      <c r="F54" s="371"/>
      <c r="G54" s="142" t="s">
        <v>14</v>
      </c>
      <c r="H54" s="176">
        <v>3</v>
      </c>
      <c r="I54" s="176">
        <f>+H54*E54</f>
        <v>0</v>
      </c>
      <c r="J54" s="391"/>
    </row>
    <row r="55" spans="1:12" ht="24.95" customHeight="1" x14ac:dyDescent="0.15">
      <c r="A55" s="394"/>
      <c r="B55" s="208" t="s">
        <v>85</v>
      </c>
      <c r="C55" s="388" t="s">
        <v>157</v>
      </c>
      <c r="D55" s="389"/>
      <c r="E55" s="370"/>
      <c r="F55" s="371"/>
      <c r="G55" s="142" t="s">
        <v>14</v>
      </c>
      <c r="H55" s="176">
        <v>3</v>
      </c>
      <c r="I55" s="176">
        <f>+H55*E55</f>
        <v>0</v>
      </c>
      <c r="J55" s="391"/>
    </row>
    <row r="56" spans="1:12" ht="24.95" customHeight="1" x14ac:dyDescent="0.15">
      <c r="A56" s="394"/>
      <c r="B56" s="208" t="s">
        <v>122</v>
      </c>
      <c r="C56" s="209"/>
      <c r="D56" s="210"/>
      <c r="E56" s="370"/>
      <c r="F56" s="371"/>
      <c r="G56" s="142" t="s">
        <v>14</v>
      </c>
      <c r="H56" s="176">
        <v>3</v>
      </c>
      <c r="I56" s="176">
        <f>+H56*E56</f>
        <v>0</v>
      </c>
      <c r="J56" s="391"/>
    </row>
    <row r="57" spans="1:12" ht="24.95" customHeight="1" x14ac:dyDescent="0.15">
      <c r="A57" s="394"/>
      <c r="B57" s="212" t="s">
        <v>146</v>
      </c>
      <c r="C57" s="213"/>
      <c r="D57" s="214" t="s">
        <v>155</v>
      </c>
      <c r="E57" s="370"/>
      <c r="F57" s="371"/>
      <c r="G57" s="142" t="s">
        <v>25</v>
      </c>
      <c r="H57" s="211">
        <v>2</v>
      </c>
      <c r="I57" s="211">
        <f>+H57*E57</f>
        <v>0</v>
      </c>
      <c r="J57" s="392"/>
    </row>
    <row r="58" spans="1:12" ht="24.95" customHeight="1" thickBot="1" x14ac:dyDescent="0.2">
      <c r="A58" s="395"/>
      <c r="B58" s="215"/>
      <c r="C58" s="216"/>
      <c r="D58" s="216"/>
      <c r="E58" s="217"/>
      <c r="F58" s="217"/>
      <c r="G58" s="217"/>
      <c r="H58" s="218" t="s">
        <v>19</v>
      </c>
      <c r="I58" s="219">
        <f>+SUM(I46:I57)</f>
        <v>0</v>
      </c>
      <c r="J58" s="220"/>
    </row>
    <row r="59" spans="1:12" ht="24.95" customHeight="1" thickBot="1" x14ac:dyDescent="0.2">
      <c r="A59" s="383" t="s">
        <v>22</v>
      </c>
      <c r="B59" s="384"/>
      <c r="C59" s="384"/>
      <c r="D59" s="384"/>
      <c r="E59" s="384"/>
      <c r="F59" s="384"/>
      <c r="G59" s="384"/>
      <c r="H59" s="385"/>
      <c r="I59" s="386" t="str">
        <f>I17+I45+I58&amp;"　点"</f>
        <v>0　点</v>
      </c>
      <c r="J59" s="387"/>
    </row>
    <row r="60" spans="1:12" ht="5.25" customHeight="1" x14ac:dyDescent="0.15">
      <c r="H60" s="48"/>
      <c r="I60" s="48"/>
    </row>
    <row r="61" spans="1:12" ht="14.25" customHeight="1" x14ac:dyDescent="0.15">
      <c r="A61" s="221"/>
      <c r="B61" s="222"/>
      <c r="C61" s="222"/>
      <c r="H61" s="48"/>
      <c r="I61" s="48"/>
    </row>
    <row r="62" spans="1:12" ht="14.25" customHeight="1" x14ac:dyDescent="0.15">
      <c r="A62" s="222"/>
      <c r="B62" s="223"/>
      <c r="C62" s="223"/>
      <c r="D62" s="224"/>
      <c r="E62" s="123"/>
      <c r="F62" s="123"/>
      <c r="H62" s="48"/>
      <c r="I62" s="48"/>
    </row>
    <row r="74" spans="4:9" x14ac:dyDescent="0.15">
      <c r="D74" s="48"/>
      <c r="H74" s="48"/>
      <c r="I74" s="48"/>
    </row>
    <row r="75" spans="4:9" x14ac:dyDescent="0.15">
      <c r="D75" s="48"/>
      <c r="H75" s="48"/>
      <c r="I75" s="48"/>
    </row>
    <row r="76" spans="4:9" x14ac:dyDescent="0.15">
      <c r="D76" s="48"/>
      <c r="H76" s="48"/>
      <c r="I76" s="48"/>
    </row>
    <row r="77" spans="4:9" x14ac:dyDescent="0.15">
      <c r="D77" s="48"/>
      <c r="H77" s="48"/>
      <c r="I77" s="48"/>
    </row>
    <row r="78" spans="4:9" x14ac:dyDescent="0.15">
      <c r="D78" s="48"/>
      <c r="H78" s="48"/>
      <c r="I78" s="48"/>
    </row>
    <row r="79" spans="4:9" x14ac:dyDescent="0.15">
      <c r="D79" s="48"/>
      <c r="H79" s="48"/>
      <c r="I79" s="48"/>
    </row>
    <row r="80" spans="4:9" x14ac:dyDescent="0.15">
      <c r="D80" s="48"/>
      <c r="H80" s="48"/>
      <c r="I80" s="48"/>
    </row>
    <row r="81" spans="4:9" x14ac:dyDescent="0.15">
      <c r="D81" s="48"/>
      <c r="H81" s="48"/>
      <c r="I81" s="48"/>
    </row>
    <row r="82" spans="4:9" x14ac:dyDescent="0.15">
      <c r="D82" s="48"/>
      <c r="H82" s="48"/>
      <c r="I82" s="48"/>
    </row>
    <row r="83" spans="4:9" x14ac:dyDescent="0.15">
      <c r="D83" s="48"/>
      <c r="H83" s="48"/>
      <c r="I83" s="48"/>
    </row>
    <row r="84" spans="4:9" x14ac:dyDescent="0.15">
      <c r="D84" s="48"/>
      <c r="H84" s="48"/>
      <c r="I84" s="48"/>
    </row>
    <row r="85" spans="4:9" x14ac:dyDescent="0.15">
      <c r="D85" s="48"/>
      <c r="H85" s="48"/>
      <c r="I85" s="48"/>
    </row>
    <row r="86" spans="4:9" x14ac:dyDescent="0.15">
      <c r="D86" s="48"/>
      <c r="H86" s="48"/>
      <c r="I86" s="48"/>
    </row>
    <row r="87" spans="4:9" x14ac:dyDescent="0.15">
      <c r="D87" s="48"/>
      <c r="H87" s="48"/>
      <c r="I87" s="48"/>
    </row>
    <row r="88" spans="4:9" x14ac:dyDescent="0.15">
      <c r="D88" s="48"/>
      <c r="H88" s="48"/>
      <c r="I88" s="48"/>
    </row>
    <row r="89" spans="4:9" x14ac:dyDescent="0.15">
      <c r="D89" s="48"/>
      <c r="H89" s="48"/>
      <c r="I89" s="48"/>
    </row>
    <row r="90" spans="4:9" x14ac:dyDescent="0.15">
      <c r="D90" s="48"/>
      <c r="H90" s="48"/>
      <c r="I90" s="48"/>
    </row>
    <row r="91" spans="4:9" x14ac:dyDescent="0.15">
      <c r="D91" s="48"/>
      <c r="H91" s="48"/>
      <c r="I91" s="48"/>
    </row>
    <row r="92" spans="4:9" x14ac:dyDescent="0.15">
      <c r="D92" s="48"/>
      <c r="H92" s="48"/>
      <c r="I92" s="48"/>
    </row>
    <row r="93" spans="4:9" x14ac:dyDescent="0.15">
      <c r="D93" s="48"/>
      <c r="H93" s="48"/>
      <c r="I93" s="48"/>
    </row>
    <row r="94" spans="4:9" x14ac:dyDescent="0.15">
      <c r="D94" s="48"/>
      <c r="H94" s="48"/>
      <c r="I94" s="48"/>
    </row>
    <row r="95" spans="4:9" x14ac:dyDescent="0.15">
      <c r="D95" s="48"/>
      <c r="H95" s="48"/>
      <c r="I95" s="48"/>
    </row>
    <row r="96" spans="4:9" x14ac:dyDescent="0.15">
      <c r="D96" s="48"/>
      <c r="H96" s="48"/>
      <c r="I96" s="48"/>
    </row>
    <row r="97" spans="4:9" x14ac:dyDescent="0.15">
      <c r="D97" s="48"/>
      <c r="H97" s="48"/>
      <c r="I97" s="48"/>
    </row>
    <row r="98" spans="4:9" x14ac:dyDescent="0.15">
      <c r="D98" s="48"/>
      <c r="H98" s="48"/>
      <c r="I98" s="48"/>
    </row>
    <row r="99" spans="4:9" x14ac:dyDescent="0.15">
      <c r="D99" s="48"/>
      <c r="H99" s="48"/>
      <c r="I99" s="48"/>
    </row>
    <row r="100" spans="4:9" x14ac:dyDescent="0.15">
      <c r="D100" s="48"/>
      <c r="H100" s="48"/>
      <c r="I100" s="48"/>
    </row>
    <row r="101" spans="4:9" x14ac:dyDescent="0.15">
      <c r="D101" s="48"/>
      <c r="H101" s="48"/>
      <c r="I101" s="48"/>
    </row>
    <row r="102" spans="4:9" x14ac:dyDescent="0.15">
      <c r="D102" s="48"/>
      <c r="H102" s="48"/>
      <c r="I102" s="48"/>
    </row>
    <row r="103" spans="4:9" x14ac:dyDescent="0.15">
      <c r="D103" s="48"/>
      <c r="H103" s="48"/>
      <c r="I103" s="48"/>
    </row>
    <row r="104" spans="4:9" x14ac:dyDescent="0.15">
      <c r="D104" s="48"/>
      <c r="H104" s="48"/>
      <c r="I104" s="48"/>
    </row>
    <row r="105" spans="4:9" x14ac:dyDescent="0.15">
      <c r="D105" s="48"/>
      <c r="H105" s="48"/>
      <c r="I105" s="48"/>
    </row>
    <row r="106" spans="4:9" x14ac:dyDescent="0.15">
      <c r="D106" s="48"/>
      <c r="H106" s="48"/>
      <c r="I106" s="48"/>
    </row>
    <row r="107" spans="4:9" x14ac:dyDescent="0.15">
      <c r="D107" s="48"/>
      <c r="H107" s="48"/>
      <c r="I107" s="48"/>
    </row>
    <row r="108" spans="4:9" x14ac:dyDescent="0.15">
      <c r="D108" s="48"/>
      <c r="H108" s="48"/>
      <c r="I108" s="48"/>
    </row>
    <row r="109" spans="4:9" x14ac:dyDescent="0.15">
      <c r="D109" s="48"/>
      <c r="H109" s="48"/>
      <c r="I109" s="48"/>
    </row>
    <row r="110" spans="4:9" x14ac:dyDescent="0.15">
      <c r="D110" s="48"/>
      <c r="H110" s="48"/>
      <c r="I110" s="48"/>
    </row>
  </sheetData>
  <mergeCells count="73">
    <mergeCell ref="A59:H59"/>
    <mergeCell ref="I59:J59"/>
    <mergeCell ref="F8:G10"/>
    <mergeCell ref="H6:J6"/>
    <mergeCell ref="H7:J7"/>
    <mergeCell ref="H8:J10"/>
    <mergeCell ref="E25:F25"/>
    <mergeCell ref="E26:F26"/>
    <mergeCell ref="E19:F19"/>
    <mergeCell ref="E20:F20"/>
    <mergeCell ref="E27:F27"/>
    <mergeCell ref="E28:F28"/>
    <mergeCell ref="E29:F29"/>
    <mergeCell ref="E30:F30"/>
    <mergeCell ref="E31:F31"/>
    <mergeCell ref="A46:A58"/>
    <mergeCell ref="J46:J57"/>
    <mergeCell ref="E47:F47"/>
    <mergeCell ref="E50:F50"/>
    <mergeCell ref="E51:F51"/>
    <mergeCell ref="E52:F52"/>
    <mergeCell ref="E53:F53"/>
    <mergeCell ref="E54:F54"/>
    <mergeCell ref="E42:F42"/>
    <mergeCell ref="C55:D55"/>
    <mergeCell ref="E55:F55"/>
    <mergeCell ref="E56:F56"/>
    <mergeCell ref="E57:F57"/>
    <mergeCell ref="B47:D47"/>
    <mergeCell ref="B53:C53"/>
    <mergeCell ref="E37:F37"/>
    <mergeCell ref="E38:F38"/>
    <mergeCell ref="E39:F39"/>
    <mergeCell ref="E40:F40"/>
    <mergeCell ref="E41:F41"/>
    <mergeCell ref="A18:A45"/>
    <mergeCell ref="E18:F18"/>
    <mergeCell ref="J18:J33"/>
    <mergeCell ref="E21:F21"/>
    <mergeCell ref="E22:F22"/>
    <mergeCell ref="E23:F23"/>
    <mergeCell ref="E24:F24"/>
    <mergeCell ref="E34:F34"/>
    <mergeCell ref="B43:B44"/>
    <mergeCell ref="E43:F43"/>
    <mergeCell ref="E33:F33"/>
    <mergeCell ref="E35:F35"/>
    <mergeCell ref="E32:F32"/>
    <mergeCell ref="J43:J44"/>
    <mergeCell ref="E44:F44"/>
    <mergeCell ref="E36:F36"/>
    <mergeCell ref="J12:J14"/>
    <mergeCell ref="B13:C13"/>
    <mergeCell ref="B14:C14"/>
    <mergeCell ref="B15:C16"/>
    <mergeCell ref="J15:J16"/>
    <mergeCell ref="A9:A10"/>
    <mergeCell ref="B11:D11"/>
    <mergeCell ref="E11:F11"/>
    <mergeCell ref="A12:A17"/>
    <mergeCell ref="B12:C12"/>
    <mergeCell ref="B9:E10"/>
    <mergeCell ref="E13:F13"/>
    <mergeCell ref="E14:F14"/>
    <mergeCell ref="A1:J1"/>
    <mergeCell ref="I4:J4"/>
    <mergeCell ref="D6:E6"/>
    <mergeCell ref="A7:A8"/>
    <mergeCell ref="B7:B8"/>
    <mergeCell ref="C7:C8"/>
    <mergeCell ref="D7:E8"/>
    <mergeCell ref="F6:G6"/>
    <mergeCell ref="F7:G7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&amp;R&amp;18自己採点方式（沖縄市内業者のみ）</oddHeader>
  </headerFooter>
  <rowBreaks count="1" manualBreakCount="1">
    <brk id="5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Check Box 15">
              <controlPr defaultSize="0" autoFill="0" autoLine="0" autoPict="0">
                <anchor moveWithCells="1">
                  <from>
                    <xdr:col>4</xdr:col>
                    <xdr:colOff>76200</xdr:colOff>
                    <xdr:row>45</xdr:row>
                    <xdr:rowOff>57150</xdr:rowOff>
                  </from>
                  <to>
                    <xdr:col>4</xdr:col>
                    <xdr:colOff>476250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5</xdr:col>
                    <xdr:colOff>76200</xdr:colOff>
                    <xdr:row>45</xdr:row>
                    <xdr:rowOff>57150</xdr:rowOff>
                  </from>
                  <to>
                    <xdr:col>5</xdr:col>
                    <xdr:colOff>285750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4</xdr:col>
                    <xdr:colOff>76200</xdr:colOff>
                    <xdr:row>47</xdr:row>
                    <xdr:rowOff>57150</xdr:rowOff>
                  </from>
                  <to>
                    <xdr:col>4</xdr:col>
                    <xdr:colOff>476250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5</xdr:col>
                    <xdr:colOff>76200</xdr:colOff>
                    <xdr:row>47</xdr:row>
                    <xdr:rowOff>57150</xdr:rowOff>
                  </from>
                  <to>
                    <xdr:col>5</xdr:col>
                    <xdr:colOff>285750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38100</xdr:rowOff>
                  </from>
                  <to>
                    <xdr:col>4</xdr:col>
                    <xdr:colOff>428625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38100</xdr:rowOff>
                  </from>
                  <to>
                    <xdr:col>4</xdr:col>
                    <xdr:colOff>428625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Check Box 24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38100</xdr:rowOff>
                  </from>
                  <to>
                    <xdr:col>5</xdr:col>
                    <xdr:colOff>285750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1" name="Check Box 25">
              <controlPr defaultSize="0" autoFill="0" autoLine="0" autoPict="0">
                <anchor moveWithCells="1">
                  <from>
                    <xdr:col>4</xdr:col>
                    <xdr:colOff>76200</xdr:colOff>
                    <xdr:row>49</xdr:row>
                    <xdr:rowOff>57150</xdr:rowOff>
                  </from>
                  <to>
                    <xdr:col>4</xdr:col>
                    <xdr:colOff>476250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heck Box 26">
              <controlPr defaultSize="0" autoFill="0" autoLine="0" autoPict="0">
                <anchor moveWithCells="1">
                  <from>
                    <xdr:col>5</xdr:col>
                    <xdr:colOff>76200</xdr:colOff>
                    <xdr:row>49</xdr:row>
                    <xdr:rowOff>57150</xdr:rowOff>
                  </from>
                  <to>
                    <xdr:col>5</xdr:col>
                    <xdr:colOff>285750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>
                <anchor moveWithCells="1">
                  <from>
                    <xdr:col>4</xdr:col>
                    <xdr:colOff>76200</xdr:colOff>
                    <xdr:row>50</xdr:row>
                    <xdr:rowOff>57150</xdr:rowOff>
                  </from>
                  <to>
                    <xdr:col>4</xdr:col>
                    <xdr:colOff>476250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5</xdr:col>
                    <xdr:colOff>76200</xdr:colOff>
                    <xdr:row>50</xdr:row>
                    <xdr:rowOff>57150</xdr:rowOff>
                  </from>
                  <to>
                    <xdr:col>5</xdr:col>
                    <xdr:colOff>285750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4</xdr:col>
                    <xdr:colOff>76200</xdr:colOff>
                    <xdr:row>51</xdr:row>
                    <xdr:rowOff>57150</xdr:rowOff>
                  </from>
                  <to>
                    <xdr:col>4</xdr:col>
                    <xdr:colOff>476250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>
                <anchor moveWithCells="1">
                  <from>
                    <xdr:col>5</xdr:col>
                    <xdr:colOff>76200</xdr:colOff>
                    <xdr:row>51</xdr:row>
                    <xdr:rowOff>57150</xdr:rowOff>
                  </from>
                  <to>
                    <xdr:col>5</xdr:col>
                    <xdr:colOff>285750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>
                <anchor moveWithCells="1">
                  <from>
                    <xdr:col>4</xdr:col>
                    <xdr:colOff>76200</xdr:colOff>
                    <xdr:row>48</xdr:row>
                    <xdr:rowOff>57150</xdr:rowOff>
                  </from>
                  <to>
                    <xdr:col>4</xdr:col>
                    <xdr:colOff>476250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>
                <anchor moveWithCells="1">
                  <from>
                    <xdr:col>5</xdr:col>
                    <xdr:colOff>76200</xdr:colOff>
                    <xdr:row>48</xdr:row>
                    <xdr:rowOff>57150</xdr:rowOff>
                  </from>
                  <to>
                    <xdr:col>5</xdr:col>
                    <xdr:colOff>285750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47625</xdr:rowOff>
                  </from>
                  <to>
                    <xdr:col>5</xdr:col>
                    <xdr:colOff>285750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0" name="Check Box 40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38100</xdr:rowOff>
                  </from>
                  <to>
                    <xdr:col>5</xdr:col>
                    <xdr:colOff>285750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1" name="Check Box 41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38100</xdr:rowOff>
                  </from>
                  <to>
                    <xdr:col>4</xdr:col>
                    <xdr:colOff>428625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2"/>
  <sheetViews>
    <sheetView workbookViewId="0">
      <selection activeCell="Q70" sqref="Q70"/>
    </sheetView>
  </sheetViews>
  <sheetFormatPr defaultRowHeight="13.5" x14ac:dyDescent="0.15"/>
  <cols>
    <col min="1" max="1" width="11.75" customWidth="1"/>
    <col min="2" max="2" width="44.625" customWidth="1"/>
    <col min="3" max="3" width="32.5" style="1" customWidth="1"/>
    <col min="4" max="4" width="6.75" customWidth="1"/>
    <col min="5" max="5" width="6.25" customWidth="1"/>
    <col min="6" max="6" width="3.75" customWidth="1"/>
    <col min="7" max="8" width="7.625" style="1" customWidth="1"/>
    <col min="9" max="9" width="25.875" customWidth="1"/>
    <col min="11" max="12" width="9" hidden="1" customWidth="1"/>
  </cols>
  <sheetData>
    <row r="1" spans="1:12" ht="21" customHeight="1" thickBot="1" x14ac:dyDescent="0.2">
      <c r="A1" s="92" t="s">
        <v>1</v>
      </c>
      <c r="B1" s="457" t="s">
        <v>2</v>
      </c>
      <c r="C1" s="458"/>
      <c r="D1" s="459"/>
      <c r="E1" s="460"/>
      <c r="G1" s="93" t="s">
        <v>4</v>
      </c>
      <c r="H1" s="93" t="s">
        <v>17</v>
      </c>
      <c r="I1" s="94" t="s">
        <v>5</v>
      </c>
      <c r="K1" s="44" t="s">
        <v>20</v>
      </c>
      <c r="L1" s="44" t="s">
        <v>21</v>
      </c>
    </row>
    <row r="2" spans="1:12" ht="14.25" customHeight="1" thickTop="1" x14ac:dyDescent="0.15">
      <c r="A2" s="461" t="s">
        <v>0</v>
      </c>
      <c r="B2" s="24" t="s">
        <v>3</v>
      </c>
      <c r="C2" s="89"/>
      <c r="D2" s="49"/>
      <c r="E2" s="50"/>
      <c r="F2" s="23"/>
      <c r="G2" s="105" t="s">
        <v>94</v>
      </c>
      <c r="H2" s="45" t="str">
        <f>IF(K2=TRUE,IF(L2=FALSE,5,IF(L2=TRUE,"Err","")),IF(L2=TRUE,0,""))</f>
        <v/>
      </c>
      <c r="I2" s="440" t="s">
        <v>107</v>
      </c>
      <c r="K2" s="48" t="b">
        <v>0</v>
      </c>
      <c r="L2" s="48" t="b">
        <v>0</v>
      </c>
    </row>
    <row r="3" spans="1:12" ht="14.25" customHeight="1" x14ac:dyDescent="0.15">
      <c r="A3" s="462"/>
      <c r="B3" s="2" t="s">
        <v>6</v>
      </c>
      <c r="C3" s="90"/>
      <c r="D3" s="443"/>
      <c r="E3" s="444"/>
      <c r="F3" s="43" t="s">
        <v>12</v>
      </c>
      <c r="G3" s="106" t="s">
        <v>94</v>
      </c>
      <c r="H3" s="30" t="str">
        <f>IF(D3=0,"",IF(D3&lt;20,ROUNDUP(D3*0.5,0),10))</f>
        <v/>
      </c>
      <c r="I3" s="441"/>
      <c r="K3" s="48"/>
      <c r="L3" s="48"/>
    </row>
    <row r="4" spans="1:12" ht="14.25" customHeight="1" x14ac:dyDescent="0.15">
      <c r="A4" s="462"/>
      <c r="B4" s="2" t="s">
        <v>7</v>
      </c>
      <c r="C4" s="90"/>
      <c r="D4" s="445"/>
      <c r="E4" s="446"/>
      <c r="F4" s="42" t="s">
        <v>13</v>
      </c>
      <c r="G4" s="99" t="s">
        <v>94</v>
      </c>
      <c r="H4" s="30" t="str">
        <f>IF(D4=0,"",IF(D4&lt;25000,ROUNDUP(D4/1000,0),IF(D4&lt;50000,30,IF(D4&lt;100000,40,IF(D4&lt;300000,50,IF(D4&lt;500000,60,IF(D4&gt;=500000,70)))))))</f>
        <v/>
      </c>
      <c r="I4" s="441"/>
      <c r="K4" s="48"/>
      <c r="L4" s="48"/>
    </row>
    <row r="5" spans="1:12" ht="14.25" customHeight="1" x14ac:dyDescent="0.15">
      <c r="A5" s="462"/>
      <c r="B5" s="447" t="s">
        <v>8</v>
      </c>
      <c r="C5" s="90" t="s">
        <v>23</v>
      </c>
      <c r="D5" s="51"/>
      <c r="E5" s="52"/>
      <c r="F5" s="29"/>
      <c r="G5" s="31">
        <v>5</v>
      </c>
      <c r="H5" s="30" t="str">
        <f>IF(K5=TRUE,IF(L5=FALSE,5,IF(L5=TRUE,"Err","")),IF(L5=TRUE,0,""))</f>
        <v/>
      </c>
      <c r="I5" s="441"/>
      <c r="K5" s="48" t="b">
        <v>0</v>
      </c>
      <c r="L5" s="48" t="b">
        <v>0</v>
      </c>
    </row>
    <row r="6" spans="1:12" ht="14.25" customHeight="1" x14ac:dyDescent="0.15">
      <c r="A6" s="462"/>
      <c r="B6" s="448"/>
      <c r="C6" s="97" t="s">
        <v>24</v>
      </c>
      <c r="D6" s="67"/>
      <c r="E6" s="53"/>
      <c r="F6" s="98"/>
      <c r="G6" s="32">
        <v>5</v>
      </c>
      <c r="H6" s="46" t="str">
        <f>IF(K6=TRUE,IF(L6=FALSE,5,IF(L6=TRUE,"Err","")),IF(L6=TRUE,0,""))</f>
        <v/>
      </c>
      <c r="I6" s="442"/>
      <c r="K6" s="48"/>
      <c r="L6" s="48"/>
    </row>
    <row r="7" spans="1:12" ht="14.25" customHeight="1" thickBot="1" x14ac:dyDescent="0.2">
      <c r="A7" s="463"/>
      <c r="B7" s="25"/>
      <c r="C7" s="28"/>
      <c r="D7" s="91"/>
      <c r="E7" s="47"/>
      <c r="F7" s="28"/>
      <c r="G7" s="93" t="s">
        <v>18</v>
      </c>
      <c r="H7" s="34">
        <f>IF(SUM(H2:H6)&lt;90,SUM(H2:H6),"90")</f>
        <v>0</v>
      </c>
      <c r="I7" s="7" t="s">
        <v>95</v>
      </c>
      <c r="K7" s="48"/>
      <c r="L7" s="48"/>
    </row>
    <row r="8" spans="1:12" ht="14.25" customHeight="1" thickTop="1" x14ac:dyDescent="0.15">
      <c r="A8" s="449" t="s">
        <v>9</v>
      </c>
      <c r="B8" s="56" t="s">
        <v>28</v>
      </c>
      <c r="C8" s="3" t="s">
        <v>30</v>
      </c>
      <c r="D8" s="401"/>
      <c r="E8" s="402"/>
      <c r="F8" s="15" t="s">
        <v>14</v>
      </c>
      <c r="G8" s="35">
        <v>5</v>
      </c>
      <c r="H8" s="35" t="str">
        <f t="shared" ref="H8:H72" si="0">IF(D8=0,"",D8*G8)</f>
        <v/>
      </c>
      <c r="I8" s="452" t="s">
        <v>104</v>
      </c>
      <c r="K8" s="48"/>
      <c r="L8" s="48"/>
    </row>
    <row r="9" spans="1:12" ht="14.25" customHeight="1" x14ac:dyDescent="0.15">
      <c r="A9" s="450"/>
      <c r="B9" s="57"/>
      <c r="C9" s="3" t="s">
        <v>31</v>
      </c>
      <c r="D9" s="401"/>
      <c r="E9" s="402"/>
      <c r="F9" s="18" t="s">
        <v>15</v>
      </c>
      <c r="G9" s="31">
        <v>3</v>
      </c>
      <c r="H9" s="31" t="str">
        <f t="shared" si="0"/>
        <v/>
      </c>
      <c r="I9" s="453"/>
      <c r="K9" s="48"/>
      <c r="L9" s="48"/>
    </row>
    <row r="10" spans="1:12" ht="14.25" customHeight="1" x14ac:dyDescent="0.15">
      <c r="A10" s="450"/>
      <c r="B10" s="72"/>
      <c r="C10" s="4" t="s">
        <v>32</v>
      </c>
      <c r="D10" s="405"/>
      <c r="E10" s="406"/>
      <c r="F10" s="21" t="s">
        <v>15</v>
      </c>
      <c r="G10" s="32">
        <v>2</v>
      </c>
      <c r="H10" s="32" t="str">
        <f t="shared" si="0"/>
        <v/>
      </c>
      <c r="I10" s="453"/>
      <c r="K10" s="48"/>
      <c r="L10" s="48"/>
    </row>
    <row r="11" spans="1:12" ht="14.25" customHeight="1" x14ac:dyDescent="0.15">
      <c r="A11" s="450"/>
      <c r="B11" s="57" t="s">
        <v>29</v>
      </c>
      <c r="C11" s="3" t="s">
        <v>33</v>
      </c>
      <c r="D11" s="443"/>
      <c r="E11" s="444"/>
      <c r="F11" s="43" t="s">
        <v>15</v>
      </c>
      <c r="G11" s="35">
        <v>5</v>
      </c>
      <c r="H11" s="35" t="str">
        <f t="shared" si="0"/>
        <v/>
      </c>
      <c r="I11" s="453"/>
      <c r="K11" s="48"/>
      <c r="L11" s="48"/>
    </row>
    <row r="12" spans="1:12" ht="14.25" customHeight="1" x14ac:dyDescent="0.15">
      <c r="A12" s="450"/>
      <c r="B12" s="57"/>
      <c r="C12" s="5" t="s">
        <v>30</v>
      </c>
      <c r="D12" s="401"/>
      <c r="E12" s="402"/>
      <c r="F12" s="18" t="s">
        <v>15</v>
      </c>
      <c r="G12" s="31">
        <v>5</v>
      </c>
      <c r="H12" s="31" t="str">
        <f t="shared" si="0"/>
        <v/>
      </c>
      <c r="I12" s="453"/>
      <c r="K12" s="48"/>
      <c r="L12" s="48"/>
    </row>
    <row r="13" spans="1:12" ht="14.25" customHeight="1" x14ac:dyDescent="0.15">
      <c r="A13" s="450"/>
      <c r="B13" s="57"/>
      <c r="C13" s="5" t="s">
        <v>34</v>
      </c>
      <c r="D13" s="401"/>
      <c r="E13" s="402"/>
      <c r="F13" s="18" t="s">
        <v>15</v>
      </c>
      <c r="G13" s="31">
        <v>3</v>
      </c>
      <c r="H13" s="31" t="str">
        <f t="shared" si="0"/>
        <v/>
      </c>
      <c r="I13" s="453"/>
      <c r="K13" s="48"/>
      <c r="L13" s="48"/>
    </row>
    <row r="14" spans="1:12" ht="14.25" customHeight="1" x14ac:dyDescent="0.15">
      <c r="A14" s="450"/>
      <c r="B14" s="57"/>
      <c r="C14" s="5" t="s">
        <v>35</v>
      </c>
      <c r="D14" s="401"/>
      <c r="E14" s="402"/>
      <c r="F14" s="18" t="s">
        <v>14</v>
      </c>
      <c r="G14" s="36">
        <v>2</v>
      </c>
      <c r="H14" s="36" t="str">
        <f t="shared" si="0"/>
        <v/>
      </c>
      <c r="I14" s="453"/>
      <c r="K14" s="48"/>
      <c r="L14" s="48"/>
    </row>
    <row r="15" spans="1:12" ht="14.25" customHeight="1" x14ac:dyDescent="0.15">
      <c r="A15" s="450"/>
      <c r="B15" s="74"/>
      <c r="C15" s="4" t="s">
        <v>36</v>
      </c>
      <c r="D15" s="405"/>
      <c r="E15" s="406"/>
      <c r="F15" s="20" t="s">
        <v>14</v>
      </c>
      <c r="G15" s="63">
        <v>2</v>
      </c>
      <c r="H15" s="63" t="str">
        <f t="shared" si="0"/>
        <v/>
      </c>
      <c r="I15" s="453"/>
      <c r="K15" s="48"/>
      <c r="L15" s="48"/>
    </row>
    <row r="16" spans="1:12" ht="14.25" customHeight="1" x14ac:dyDescent="0.15">
      <c r="A16" s="450"/>
      <c r="B16" s="71" t="s">
        <v>37</v>
      </c>
      <c r="C16" s="3" t="s">
        <v>33</v>
      </c>
      <c r="D16" s="70"/>
      <c r="E16" s="68"/>
      <c r="F16" s="73" t="s">
        <v>14</v>
      </c>
      <c r="G16" s="39">
        <v>5</v>
      </c>
      <c r="H16" s="39"/>
      <c r="I16" s="453"/>
      <c r="K16" s="48"/>
      <c r="L16" s="48"/>
    </row>
    <row r="17" spans="1:12" ht="14.25" customHeight="1" x14ac:dyDescent="0.15">
      <c r="A17" s="450"/>
      <c r="B17" s="71"/>
      <c r="C17" s="5" t="s">
        <v>30</v>
      </c>
      <c r="D17" s="54"/>
      <c r="E17" s="55"/>
      <c r="F17" s="19" t="s">
        <v>14</v>
      </c>
      <c r="G17" s="37">
        <v>5</v>
      </c>
      <c r="H17" s="37"/>
      <c r="I17" s="453"/>
      <c r="K17" s="48"/>
      <c r="L17" s="48"/>
    </row>
    <row r="18" spans="1:12" ht="14.25" customHeight="1" x14ac:dyDescent="0.15">
      <c r="A18" s="450"/>
      <c r="B18" s="71"/>
      <c r="C18" s="5" t="s">
        <v>38</v>
      </c>
      <c r="D18" s="54"/>
      <c r="E18" s="55"/>
      <c r="F18" s="19" t="s">
        <v>14</v>
      </c>
      <c r="G18" s="37">
        <v>3</v>
      </c>
      <c r="H18" s="37"/>
      <c r="I18" s="453"/>
      <c r="K18" s="48"/>
      <c r="L18" s="48"/>
    </row>
    <row r="19" spans="1:12" ht="14.25" customHeight="1" x14ac:dyDescent="0.15">
      <c r="A19" s="450"/>
      <c r="B19" s="71"/>
      <c r="C19" s="5" t="s">
        <v>39</v>
      </c>
      <c r="D19" s="54"/>
      <c r="E19" s="55"/>
      <c r="F19" s="19" t="s">
        <v>14</v>
      </c>
      <c r="G19" s="37">
        <v>3</v>
      </c>
      <c r="H19" s="37"/>
      <c r="I19" s="453"/>
      <c r="K19" s="48"/>
      <c r="L19" s="48"/>
    </row>
    <row r="20" spans="1:12" ht="14.25" customHeight="1" x14ac:dyDescent="0.15">
      <c r="A20" s="450"/>
      <c r="B20" s="74"/>
      <c r="C20" s="4" t="s">
        <v>40</v>
      </c>
      <c r="D20" s="113"/>
      <c r="E20" s="114"/>
      <c r="F20" s="20" t="s">
        <v>14</v>
      </c>
      <c r="G20" s="63">
        <v>3</v>
      </c>
      <c r="H20" s="63"/>
      <c r="I20" s="453"/>
      <c r="K20" s="48"/>
      <c r="L20" s="48"/>
    </row>
    <row r="21" spans="1:12" ht="14.25" customHeight="1" x14ac:dyDescent="0.15">
      <c r="A21" s="450"/>
      <c r="B21" s="71" t="s">
        <v>61</v>
      </c>
      <c r="C21" s="62" t="s">
        <v>61</v>
      </c>
      <c r="D21" s="70"/>
      <c r="E21" s="68"/>
      <c r="F21" s="73" t="s">
        <v>14</v>
      </c>
      <c r="G21" s="39">
        <v>5</v>
      </c>
      <c r="H21" s="39"/>
      <c r="I21" s="453"/>
      <c r="K21" s="48"/>
      <c r="L21" s="48"/>
    </row>
    <row r="22" spans="1:12" ht="14.25" customHeight="1" x14ac:dyDescent="0.15">
      <c r="A22" s="450"/>
      <c r="B22" s="74"/>
      <c r="C22" s="59" t="s">
        <v>86</v>
      </c>
      <c r="D22" s="113"/>
      <c r="E22" s="114"/>
      <c r="F22" s="20" t="s">
        <v>14</v>
      </c>
      <c r="G22" s="63">
        <v>5</v>
      </c>
      <c r="H22" s="63"/>
      <c r="I22" s="453"/>
      <c r="K22" s="48"/>
      <c r="L22" s="48"/>
    </row>
    <row r="23" spans="1:12" ht="14.25" customHeight="1" x14ac:dyDescent="0.15">
      <c r="A23" s="450"/>
      <c r="B23" s="74" t="s">
        <v>62</v>
      </c>
      <c r="C23" s="75" t="s">
        <v>62</v>
      </c>
      <c r="D23" s="111"/>
      <c r="E23" s="112"/>
      <c r="F23" s="76" t="s">
        <v>14</v>
      </c>
      <c r="G23" s="77">
        <v>2</v>
      </c>
      <c r="H23" s="77"/>
      <c r="I23" s="453"/>
      <c r="K23" s="48"/>
      <c r="L23" s="48"/>
    </row>
    <row r="24" spans="1:12" ht="14.25" customHeight="1" x14ac:dyDescent="0.15">
      <c r="A24" s="450"/>
      <c r="B24" s="79" t="s">
        <v>66</v>
      </c>
      <c r="C24" s="80" t="s">
        <v>66</v>
      </c>
      <c r="D24" s="117"/>
      <c r="E24" s="118"/>
      <c r="F24" s="81" t="s">
        <v>14</v>
      </c>
      <c r="G24" s="82">
        <v>1</v>
      </c>
      <c r="H24" s="82"/>
      <c r="I24" s="453"/>
      <c r="K24" s="48"/>
      <c r="L24" s="48"/>
    </row>
    <row r="25" spans="1:12" ht="14.25" customHeight="1" x14ac:dyDescent="0.15">
      <c r="A25" s="450"/>
      <c r="B25" s="71" t="s">
        <v>41</v>
      </c>
      <c r="C25" s="78" t="s">
        <v>26</v>
      </c>
      <c r="D25" s="70"/>
      <c r="E25" s="68"/>
      <c r="F25" s="73" t="s">
        <v>14</v>
      </c>
      <c r="G25" s="39">
        <v>2</v>
      </c>
      <c r="H25" s="39"/>
      <c r="I25" s="453"/>
      <c r="K25" s="48"/>
      <c r="L25" s="48"/>
    </row>
    <row r="26" spans="1:12" ht="14.25" customHeight="1" x14ac:dyDescent="0.15">
      <c r="A26" s="450"/>
      <c r="B26" s="74"/>
      <c r="C26" s="4" t="s">
        <v>27</v>
      </c>
      <c r="D26" s="113"/>
      <c r="E26" s="114"/>
      <c r="F26" s="20" t="s">
        <v>14</v>
      </c>
      <c r="G26" s="63">
        <v>2</v>
      </c>
      <c r="H26" s="63"/>
      <c r="I26" s="453"/>
      <c r="K26" s="48"/>
      <c r="L26" s="48"/>
    </row>
    <row r="27" spans="1:12" ht="14.25" customHeight="1" x14ac:dyDescent="0.15">
      <c r="A27" s="450"/>
      <c r="B27" s="71" t="s">
        <v>42</v>
      </c>
      <c r="C27" s="60" t="s">
        <v>43</v>
      </c>
      <c r="D27" s="70"/>
      <c r="E27" s="68"/>
      <c r="F27" s="73" t="s">
        <v>14</v>
      </c>
      <c r="G27" s="39">
        <v>2</v>
      </c>
      <c r="H27" s="39"/>
      <c r="I27" s="453"/>
      <c r="K27" s="48"/>
      <c r="L27" s="48"/>
    </row>
    <row r="28" spans="1:12" ht="14.25" customHeight="1" x14ac:dyDescent="0.15">
      <c r="A28" s="450"/>
      <c r="B28" s="71"/>
      <c r="C28" s="58" t="s">
        <v>44</v>
      </c>
      <c r="D28" s="54"/>
      <c r="E28" s="55"/>
      <c r="F28" s="19" t="s">
        <v>14</v>
      </c>
      <c r="G28" s="37">
        <v>2</v>
      </c>
      <c r="H28" s="37"/>
      <c r="I28" s="453"/>
      <c r="K28" s="48"/>
      <c r="L28" s="48"/>
    </row>
    <row r="29" spans="1:12" ht="14.25" customHeight="1" x14ac:dyDescent="0.15">
      <c r="A29" s="450"/>
      <c r="B29" s="71"/>
      <c r="C29" s="58" t="s">
        <v>45</v>
      </c>
      <c r="D29" s="54"/>
      <c r="E29" s="55"/>
      <c r="F29" s="19" t="s">
        <v>14</v>
      </c>
      <c r="G29" s="37">
        <v>2</v>
      </c>
      <c r="H29" s="37"/>
      <c r="I29" s="453"/>
      <c r="K29" s="48"/>
      <c r="L29" s="48"/>
    </row>
    <row r="30" spans="1:12" ht="14.25" customHeight="1" x14ac:dyDescent="0.15">
      <c r="A30" s="450"/>
      <c r="B30" s="71"/>
      <c r="C30" s="58" t="s">
        <v>46</v>
      </c>
      <c r="D30" s="54"/>
      <c r="E30" s="55"/>
      <c r="F30" s="19" t="s">
        <v>14</v>
      </c>
      <c r="G30" s="37">
        <v>2</v>
      </c>
      <c r="H30" s="37"/>
      <c r="I30" s="453"/>
      <c r="K30" s="48"/>
      <c r="L30" s="48"/>
    </row>
    <row r="31" spans="1:12" ht="14.25" customHeight="1" x14ac:dyDescent="0.15">
      <c r="A31" s="450"/>
      <c r="B31" s="71"/>
      <c r="C31" s="58" t="s">
        <v>47</v>
      </c>
      <c r="D31" s="54"/>
      <c r="E31" s="55"/>
      <c r="F31" s="19" t="s">
        <v>14</v>
      </c>
      <c r="G31" s="37">
        <v>2</v>
      </c>
      <c r="H31" s="37"/>
      <c r="I31" s="453"/>
      <c r="K31" s="48"/>
      <c r="L31" s="48"/>
    </row>
    <row r="32" spans="1:12" ht="14.25" customHeight="1" x14ac:dyDescent="0.15">
      <c r="A32" s="450"/>
      <c r="B32" s="71"/>
      <c r="C32" s="58" t="s">
        <v>48</v>
      </c>
      <c r="D32" s="54"/>
      <c r="E32" s="55"/>
      <c r="F32" s="19" t="s">
        <v>14</v>
      </c>
      <c r="G32" s="37">
        <v>2</v>
      </c>
      <c r="H32" s="37"/>
      <c r="I32" s="453"/>
      <c r="K32" s="48"/>
      <c r="L32" s="48"/>
    </row>
    <row r="33" spans="1:12" ht="14.25" customHeight="1" x14ac:dyDescent="0.15">
      <c r="A33" s="450"/>
      <c r="B33" s="71"/>
      <c r="C33" s="58" t="s">
        <v>49</v>
      </c>
      <c r="D33" s="54"/>
      <c r="E33" s="55"/>
      <c r="F33" s="19" t="s">
        <v>14</v>
      </c>
      <c r="G33" s="37">
        <v>2</v>
      </c>
      <c r="H33" s="37"/>
      <c r="I33" s="453"/>
      <c r="K33" s="48"/>
      <c r="L33" s="48"/>
    </row>
    <row r="34" spans="1:12" ht="14.25" customHeight="1" x14ac:dyDescent="0.15">
      <c r="A34" s="450"/>
      <c r="B34" s="74"/>
      <c r="C34" s="59" t="s">
        <v>50</v>
      </c>
      <c r="D34" s="113"/>
      <c r="E34" s="114"/>
      <c r="F34" s="20" t="s">
        <v>14</v>
      </c>
      <c r="G34" s="63">
        <v>2</v>
      </c>
      <c r="H34" s="63"/>
      <c r="I34" s="453"/>
      <c r="K34" s="48"/>
      <c r="L34" s="48"/>
    </row>
    <row r="35" spans="1:12" ht="14.25" customHeight="1" x14ac:dyDescent="0.15">
      <c r="A35" s="450"/>
      <c r="B35" s="83" t="s">
        <v>56</v>
      </c>
      <c r="C35" s="84" t="s">
        <v>53</v>
      </c>
      <c r="D35" s="85"/>
      <c r="E35" s="86"/>
      <c r="F35" s="87" t="s">
        <v>14</v>
      </c>
      <c r="G35" s="88">
        <v>5</v>
      </c>
      <c r="H35" s="88"/>
      <c r="I35" s="453"/>
      <c r="K35" s="48"/>
      <c r="L35" s="48"/>
    </row>
    <row r="36" spans="1:12" ht="14.25" customHeight="1" x14ac:dyDescent="0.15">
      <c r="A36" s="450"/>
      <c r="B36" s="74"/>
      <c r="C36" s="59" t="s">
        <v>54</v>
      </c>
      <c r="D36" s="113"/>
      <c r="E36" s="114"/>
      <c r="F36" s="20" t="s">
        <v>14</v>
      </c>
      <c r="G36" s="63">
        <v>3</v>
      </c>
      <c r="H36" s="63"/>
      <c r="I36" s="453"/>
      <c r="K36" s="48"/>
      <c r="L36" s="48"/>
    </row>
    <row r="37" spans="1:12" ht="14.25" customHeight="1" x14ac:dyDescent="0.15">
      <c r="A37" s="450"/>
      <c r="B37" s="71" t="s">
        <v>52</v>
      </c>
      <c r="C37" s="60" t="s">
        <v>53</v>
      </c>
      <c r="D37" s="70"/>
      <c r="E37" s="68"/>
      <c r="F37" s="73" t="s">
        <v>14</v>
      </c>
      <c r="G37" s="39">
        <v>5</v>
      </c>
      <c r="H37" s="39"/>
      <c r="I37" s="453"/>
      <c r="K37" s="48"/>
      <c r="L37" s="48"/>
    </row>
    <row r="38" spans="1:12" ht="14.25" customHeight="1" x14ac:dyDescent="0.15">
      <c r="A38" s="450"/>
      <c r="B38" s="71"/>
      <c r="C38" s="58" t="s">
        <v>54</v>
      </c>
      <c r="D38" s="54"/>
      <c r="E38" s="55"/>
      <c r="F38" s="19" t="s">
        <v>14</v>
      </c>
      <c r="G38" s="37">
        <v>3</v>
      </c>
      <c r="H38" s="37"/>
      <c r="I38" s="453"/>
      <c r="K38" s="48"/>
      <c r="L38" s="48"/>
    </row>
    <row r="39" spans="1:12" ht="14.25" customHeight="1" x14ac:dyDescent="0.15">
      <c r="A39" s="450"/>
      <c r="B39" s="74"/>
      <c r="C39" s="59" t="s">
        <v>55</v>
      </c>
      <c r="D39" s="113"/>
      <c r="E39" s="114"/>
      <c r="F39" s="20" t="s">
        <v>14</v>
      </c>
      <c r="G39" s="63">
        <v>2</v>
      </c>
      <c r="H39" s="63"/>
      <c r="I39" s="453"/>
      <c r="K39" s="48"/>
      <c r="L39" s="48"/>
    </row>
    <row r="40" spans="1:12" ht="14.25" customHeight="1" x14ac:dyDescent="0.15">
      <c r="A40" s="450"/>
      <c r="B40" s="71" t="s">
        <v>51</v>
      </c>
      <c r="C40" s="60" t="s">
        <v>33</v>
      </c>
      <c r="D40" s="70"/>
      <c r="E40" s="68"/>
      <c r="F40" s="73" t="s">
        <v>14</v>
      </c>
      <c r="G40" s="39">
        <v>5</v>
      </c>
      <c r="H40" s="39"/>
      <c r="I40" s="453"/>
      <c r="K40" s="48"/>
      <c r="L40" s="48"/>
    </row>
    <row r="41" spans="1:12" ht="14.25" customHeight="1" x14ac:dyDescent="0.15">
      <c r="A41" s="450"/>
      <c r="B41" s="71"/>
      <c r="C41" s="58" t="s">
        <v>30</v>
      </c>
      <c r="D41" s="54"/>
      <c r="E41" s="55"/>
      <c r="F41" s="19" t="s">
        <v>14</v>
      </c>
      <c r="G41" s="37">
        <v>5</v>
      </c>
      <c r="H41" s="37"/>
      <c r="I41" s="453"/>
      <c r="K41" s="48"/>
      <c r="L41" s="48"/>
    </row>
    <row r="42" spans="1:12" ht="14.25" customHeight="1" x14ac:dyDescent="0.15">
      <c r="A42" s="450"/>
      <c r="B42" s="74"/>
      <c r="C42" s="59" t="s">
        <v>31</v>
      </c>
      <c r="D42" s="113"/>
      <c r="E42" s="114"/>
      <c r="F42" s="20" t="s">
        <v>14</v>
      </c>
      <c r="G42" s="63">
        <v>3</v>
      </c>
      <c r="H42" s="63"/>
      <c r="I42" s="453"/>
      <c r="K42" s="48"/>
      <c r="L42" s="48"/>
    </row>
    <row r="43" spans="1:12" ht="14.25" customHeight="1" x14ac:dyDescent="0.15">
      <c r="A43" s="450"/>
      <c r="B43" s="71" t="s">
        <v>52</v>
      </c>
      <c r="C43" s="60" t="s">
        <v>53</v>
      </c>
      <c r="D43" s="70"/>
      <c r="E43" s="68"/>
      <c r="F43" s="73" t="s">
        <v>14</v>
      </c>
      <c r="G43" s="39">
        <v>5</v>
      </c>
      <c r="H43" s="39"/>
      <c r="I43" s="453"/>
      <c r="K43" s="48"/>
      <c r="L43" s="48"/>
    </row>
    <row r="44" spans="1:12" ht="14.25" customHeight="1" x14ac:dyDescent="0.15">
      <c r="A44" s="450"/>
      <c r="B44" s="71"/>
      <c r="C44" s="58" t="s">
        <v>54</v>
      </c>
      <c r="D44" s="54"/>
      <c r="E44" s="55"/>
      <c r="F44" s="19" t="s">
        <v>14</v>
      </c>
      <c r="G44" s="37">
        <v>3</v>
      </c>
      <c r="H44" s="37"/>
      <c r="I44" s="453"/>
      <c r="K44" s="48"/>
      <c r="L44" s="48"/>
    </row>
    <row r="45" spans="1:12" ht="14.25" customHeight="1" x14ac:dyDescent="0.15">
      <c r="A45" s="450"/>
      <c r="B45" s="74"/>
      <c r="C45" s="59" t="s">
        <v>55</v>
      </c>
      <c r="D45" s="113"/>
      <c r="E45" s="114"/>
      <c r="F45" s="20" t="s">
        <v>14</v>
      </c>
      <c r="G45" s="63">
        <v>2</v>
      </c>
      <c r="H45" s="63"/>
      <c r="I45" s="453"/>
      <c r="K45" s="48"/>
      <c r="L45" s="48"/>
    </row>
    <row r="46" spans="1:12" ht="14.25" customHeight="1" x14ac:dyDescent="0.15">
      <c r="A46" s="450"/>
      <c r="B46" s="71" t="s">
        <v>57</v>
      </c>
      <c r="C46" s="60" t="s">
        <v>33</v>
      </c>
      <c r="D46" s="70"/>
      <c r="E46" s="68"/>
      <c r="F46" s="73" t="s">
        <v>14</v>
      </c>
      <c r="G46" s="39">
        <v>5</v>
      </c>
      <c r="H46" s="39"/>
      <c r="I46" s="453"/>
      <c r="K46" s="48"/>
      <c r="L46" s="48"/>
    </row>
    <row r="47" spans="1:12" ht="14.25" customHeight="1" x14ac:dyDescent="0.15">
      <c r="A47" s="450"/>
      <c r="B47" s="71"/>
      <c r="C47" s="58" t="s">
        <v>30</v>
      </c>
      <c r="D47" s="54"/>
      <c r="E47" s="55"/>
      <c r="F47" s="19" t="s">
        <v>14</v>
      </c>
      <c r="G47" s="37">
        <v>5</v>
      </c>
      <c r="H47" s="37"/>
      <c r="I47" s="453"/>
      <c r="K47" s="48"/>
      <c r="L47" s="48"/>
    </row>
    <row r="48" spans="1:12" ht="14.25" customHeight="1" x14ac:dyDescent="0.15">
      <c r="A48" s="450"/>
      <c r="B48" s="74"/>
      <c r="C48" s="59" t="s">
        <v>31</v>
      </c>
      <c r="D48" s="113"/>
      <c r="E48" s="114"/>
      <c r="F48" s="20" t="s">
        <v>14</v>
      </c>
      <c r="G48" s="63">
        <v>3</v>
      </c>
      <c r="H48" s="63"/>
      <c r="I48" s="453"/>
      <c r="K48" s="48"/>
      <c r="L48" s="48"/>
    </row>
    <row r="49" spans="1:12" ht="14.25" customHeight="1" x14ac:dyDescent="0.15">
      <c r="A49" s="450"/>
      <c r="B49" s="79" t="s">
        <v>58</v>
      </c>
      <c r="C49" s="80" t="s">
        <v>58</v>
      </c>
      <c r="D49" s="117"/>
      <c r="E49" s="118"/>
      <c r="F49" s="81" t="s">
        <v>14</v>
      </c>
      <c r="G49" s="82">
        <v>2</v>
      </c>
      <c r="H49" s="82"/>
      <c r="I49" s="453"/>
      <c r="K49" s="48"/>
      <c r="L49" s="48"/>
    </row>
    <row r="50" spans="1:12" ht="14.25" customHeight="1" x14ac:dyDescent="0.15">
      <c r="A50" s="450"/>
      <c r="B50" s="79" t="s">
        <v>59</v>
      </c>
      <c r="C50" s="80" t="s">
        <v>59</v>
      </c>
      <c r="D50" s="117"/>
      <c r="E50" s="118"/>
      <c r="F50" s="81" t="s">
        <v>14</v>
      </c>
      <c r="G50" s="82">
        <v>2</v>
      </c>
      <c r="H50" s="82"/>
      <c r="I50" s="453"/>
      <c r="K50" s="48"/>
      <c r="L50" s="48"/>
    </row>
    <row r="51" spans="1:12" ht="14.25" customHeight="1" x14ac:dyDescent="0.15">
      <c r="A51" s="450"/>
      <c r="B51" s="71" t="s">
        <v>60</v>
      </c>
      <c r="C51" s="60" t="s">
        <v>30</v>
      </c>
      <c r="D51" s="70"/>
      <c r="E51" s="68"/>
      <c r="F51" s="73" t="s">
        <v>14</v>
      </c>
      <c r="G51" s="39">
        <v>5</v>
      </c>
      <c r="H51" s="39"/>
      <c r="I51" s="453"/>
      <c r="K51" s="48"/>
      <c r="L51" s="48"/>
    </row>
    <row r="52" spans="1:12" ht="14.25" customHeight="1" x14ac:dyDescent="0.15">
      <c r="A52" s="450"/>
      <c r="B52" s="74"/>
      <c r="C52" s="59" t="s">
        <v>31</v>
      </c>
      <c r="D52" s="113"/>
      <c r="E52" s="114"/>
      <c r="F52" s="20" t="s">
        <v>14</v>
      </c>
      <c r="G52" s="63">
        <v>3</v>
      </c>
      <c r="H52" s="63"/>
      <c r="I52" s="453"/>
      <c r="K52" s="48"/>
      <c r="L52" s="48"/>
    </row>
    <row r="53" spans="1:12" ht="14.25" customHeight="1" x14ac:dyDescent="0.15">
      <c r="A53" s="450"/>
      <c r="B53" s="71" t="s">
        <v>63</v>
      </c>
      <c r="C53" s="60" t="s">
        <v>64</v>
      </c>
      <c r="D53" s="70"/>
      <c r="E53" s="68"/>
      <c r="F53" s="73" t="s">
        <v>14</v>
      </c>
      <c r="G53" s="39">
        <v>3</v>
      </c>
      <c r="H53" s="39"/>
      <c r="I53" s="453"/>
      <c r="K53" s="48"/>
      <c r="L53" s="48"/>
    </row>
    <row r="54" spans="1:12" ht="14.25" customHeight="1" x14ac:dyDescent="0.15">
      <c r="A54" s="450"/>
      <c r="B54" s="74"/>
      <c r="C54" s="59" t="s">
        <v>65</v>
      </c>
      <c r="D54" s="113"/>
      <c r="E54" s="114"/>
      <c r="F54" s="20" t="s">
        <v>14</v>
      </c>
      <c r="G54" s="63">
        <v>2</v>
      </c>
      <c r="H54" s="63"/>
      <c r="I54" s="453"/>
      <c r="K54" s="48"/>
      <c r="L54" s="48"/>
    </row>
    <row r="55" spans="1:12" ht="14.25" customHeight="1" x14ac:dyDescent="0.15">
      <c r="A55" s="450"/>
      <c r="B55" s="83" t="s">
        <v>67</v>
      </c>
      <c r="C55" s="84" t="s">
        <v>30</v>
      </c>
      <c r="D55" s="85"/>
      <c r="E55" s="86"/>
      <c r="F55" s="87" t="s">
        <v>14</v>
      </c>
      <c r="G55" s="88">
        <v>5</v>
      </c>
      <c r="H55" s="88"/>
      <c r="I55" s="453"/>
      <c r="K55" s="48"/>
      <c r="L55" s="48"/>
    </row>
    <row r="56" spans="1:12" ht="14.25" customHeight="1" x14ac:dyDescent="0.15">
      <c r="A56" s="450"/>
      <c r="B56" s="74"/>
      <c r="C56" s="59" t="s">
        <v>31</v>
      </c>
      <c r="D56" s="113"/>
      <c r="E56" s="114"/>
      <c r="F56" s="20" t="s">
        <v>14</v>
      </c>
      <c r="G56" s="63">
        <v>3</v>
      </c>
      <c r="H56" s="63"/>
      <c r="I56" s="453"/>
      <c r="K56" s="48"/>
      <c r="L56" s="48"/>
    </row>
    <row r="57" spans="1:12" ht="14.25" customHeight="1" x14ac:dyDescent="0.15">
      <c r="A57" s="450"/>
      <c r="B57" s="71" t="s">
        <v>68</v>
      </c>
      <c r="C57" s="60" t="s">
        <v>53</v>
      </c>
      <c r="D57" s="70"/>
      <c r="E57" s="68"/>
      <c r="F57" s="73" t="s">
        <v>14</v>
      </c>
      <c r="G57" s="39">
        <v>5</v>
      </c>
      <c r="H57" s="39"/>
      <c r="I57" s="453"/>
      <c r="K57" s="48"/>
      <c r="L57" s="48"/>
    </row>
    <row r="58" spans="1:12" ht="14.25" customHeight="1" x14ac:dyDescent="0.15">
      <c r="A58" s="450"/>
      <c r="B58" s="74"/>
      <c r="C58" s="59" t="s">
        <v>54</v>
      </c>
      <c r="D58" s="113"/>
      <c r="E58" s="114"/>
      <c r="F58" s="20" t="s">
        <v>14</v>
      </c>
      <c r="G58" s="63">
        <v>3</v>
      </c>
      <c r="H58" s="63"/>
      <c r="I58" s="453"/>
      <c r="K58" s="48"/>
      <c r="L58" s="48"/>
    </row>
    <row r="59" spans="1:12" ht="14.25" customHeight="1" x14ac:dyDescent="0.15">
      <c r="A59" s="450"/>
      <c r="B59" s="79" t="s">
        <v>69</v>
      </c>
      <c r="C59" s="80" t="s">
        <v>69</v>
      </c>
      <c r="D59" s="117"/>
      <c r="E59" s="118"/>
      <c r="F59" s="81" t="s">
        <v>14</v>
      </c>
      <c r="G59" s="82">
        <v>2</v>
      </c>
      <c r="H59" s="82"/>
      <c r="I59" s="453"/>
      <c r="K59" s="48"/>
      <c r="L59" s="48"/>
    </row>
    <row r="60" spans="1:12" ht="14.25" customHeight="1" x14ac:dyDescent="0.15">
      <c r="A60" s="450"/>
      <c r="B60" s="79" t="s">
        <v>71</v>
      </c>
      <c r="C60" s="80" t="s">
        <v>72</v>
      </c>
      <c r="D60" s="117"/>
      <c r="E60" s="118"/>
      <c r="F60" s="81" t="s">
        <v>14</v>
      </c>
      <c r="G60" s="82">
        <v>3</v>
      </c>
      <c r="H60" s="82"/>
      <c r="I60" s="453"/>
      <c r="K60" s="48"/>
      <c r="L60" s="48"/>
    </row>
    <row r="61" spans="1:12" ht="14.25" customHeight="1" x14ac:dyDescent="0.15">
      <c r="A61" s="450"/>
      <c r="B61" s="79" t="s">
        <v>74</v>
      </c>
      <c r="C61" s="80" t="s">
        <v>74</v>
      </c>
      <c r="D61" s="117"/>
      <c r="E61" s="118"/>
      <c r="F61" s="81" t="s">
        <v>14</v>
      </c>
      <c r="G61" s="82">
        <v>2</v>
      </c>
      <c r="H61" s="82"/>
      <c r="I61" s="453"/>
      <c r="K61" s="48"/>
      <c r="L61" s="48"/>
    </row>
    <row r="62" spans="1:12" ht="14.25" customHeight="1" x14ac:dyDescent="0.15">
      <c r="A62" s="450"/>
      <c r="B62" s="79" t="s">
        <v>75</v>
      </c>
      <c r="C62" s="80" t="s">
        <v>75</v>
      </c>
      <c r="D62" s="117"/>
      <c r="E62" s="118"/>
      <c r="F62" s="81" t="s">
        <v>14</v>
      </c>
      <c r="G62" s="82">
        <v>2</v>
      </c>
      <c r="H62" s="82"/>
      <c r="I62" s="453"/>
      <c r="K62" s="48"/>
      <c r="L62" s="48"/>
    </row>
    <row r="63" spans="1:12" ht="14.25" customHeight="1" x14ac:dyDescent="0.15">
      <c r="A63" s="450"/>
      <c r="B63" s="79" t="s">
        <v>76</v>
      </c>
      <c r="C63" s="80" t="s">
        <v>76</v>
      </c>
      <c r="D63" s="117"/>
      <c r="E63" s="118"/>
      <c r="F63" s="81" t="s">
        <v>14</v>
      </c>
      <c r="G63" s="82">
        <v>2</v>
      </c>
      <c r="H63" s="82"/>
      <c r="I63" s="453"/>
      <c r="K63" s="48"/>
      <c r="L63" s="48"/>
    </row>
    <row r="64" spans="1:12" ht="14.25" customHeight="1" x14ac:dyDescent="0.15">
      <c r="A64" s="450"/>
      <c r="B64" s="79" t="s">
        <v>77</v>
      </c>
      <c r="C64" s="80" t="s">
        <v>77</v>
      </c>
      <c r="D64" s="117"/>
      <c r="E64" s="118"/>
      <c r="F64" s="81" t="s">
        <v>14</v>
      </c>
      <c r="G64" s="82">
        <v>2</v>
      </c>
      <c r="H64" s="82"/>
      <c r="I64" s="453"/>
      <c r="K64" s="48"/>
      <c r="L64" s="48"/>
    </row>
    <row r="65" spans="1:12" ht="14.25" customHeight="1" x14ac:dyDescent="0.15">
      <c r="A65" s="450"/>
      <c r="B65" s="79" t="s">
        <v>78</v>
      </c>
      <c r="C65" s="80" t="s">
        <v>78</v>
      </c>
      <c r="D65" s="117"/>
      <c r="E65" s="118"/>
      <c r="F65" s="81" t="s">
        <v>14</v>
      </c>
      <c r="G65" s="82">
        <v>3</v>
      </c>
      <c r="H65" s="82"/>
      <c r="I65" s="453"/>
      <c r="K65" s="48"/>
      <c r="L65" s="48"/>
    </row>
    <row r="66" spans="1:12" ht="14.25" customHeight="1" x14ac:dyDescent="0.15">
      <c r="A66" s="450"/>
      <c r="B66" s="79" t="s">
        <v>79</v>
      </c>
      <c r="C66" s="80" t="s">
        <v>79</v>
      </c>
      <c r="D66" s="117"/>
      <c r="E66" s="118"/>
      <c r="F66" s="81" t="s">
        <v>14</v>
      </c>
      <c r="G66" s="82">
        <v>3</v>
      </c>
      <c r="H66" s="82"/>
      <c r="I66" s="453"/>
      <c r="K66" s="48"/>
      <c r="L66" s="48"/>
    </row>
    <row r="67" spans="1:12" ht="14.25" customHeight="1" x14ac:dyDescent="0.15">
      <c r="A67" s="450"/>
      <c r="B67" s="79" t="s">
        <v>80</v>
      </c>
      <c r="C67" s="80" t="s">
        <v>80</v>
      </c>
      <c r="D67" s="117"/>
      <c r="E67" s="118"/>
      <c r="F67" s="81" t="s">
        <v>14</v>
      </c>
      <c r="G67" s="82">
        <v>2</v>
      </c>
      <c r="H67" s="82"/>
      <c r="I67" s="453"/>
      <c r="K67" s="48"/>
      <c r="L67" s="48"/>
    </row>
    <row r="68" spans="1:12" ht="14.25" customHeight="1" x14ac:dyDescent="0.15">
      <c r="A68" s="450"/>
      <c r="B68" s="79" t="s">
        <v>81</v>
      </c>
      <c r="C68" s="80" t="s">
        <v>81</v>
      </c>
      <c r="D68" s="117"/>
      <c r="E68" s="118"/>
      <c r="F68" s="81" t="s">
        <v>14</v>
      </c>
      <c r="G68" s="82">
        <v>2</v>
      </c>
      <c r="H68" s="82"/>
      <c r="I68" s="453"/>
      <c r="K68" s="48"/>
      <c r="L68" s="48"/>
    </row>
    <row r="69" spans="1:12" ht="14.25" customHeight="1" x14ac:dyDescent="0.15">
      <c r="A69" s="450"/>
      <c r="B69" s="79" t="s">
        <v>82</v>
      </c>
      <c r="C69" s="80" t="s">
        <v>82</v>
      </c>
      <c r="D69" s="117"/>
      <c r="E69" s="118"/>
      <c r="F69" s="81" t="s">
        <v>14</v>
      </c>
      <c r="G69" s="82">
        <v>2</v>
      </c>
      <c r="H69" s="82"/>
      <c r="I69" s="453"/>
      <c r="K69" s="48"/>
      <c r="L69" s="48"/>
    </row>
    <row r="70" spans="1:12" ht="14.25" customHeight="1" x14ac:dyDescent="0.15">
      <c r="A70" s="450"/>
      <c r="B70" s="9" t="s">
        <v>83</v>
      </c>
      <c r="C70" s="62" t="s">
        <v>30</v>
      </c>
      <c r="D70" s="70"/>
      <c r="E70" s="68"/>
      <c r="F70" s="73" t="s">
        <v>14</v>
      </c>
      <c r="G70" s="39">
        <v>5</v>
      </c>
      <c r="H70" s="39"/>
      <c r="I70" s="453"/>
      <c r="K70" s="48"/>
      <c r="L70" s="48"/>
    </row>
    <row r="71" spans="1:12" ht="14.25" customHeight="1" x14ac:dyDescent="0.15">
      <c r="A71" s="450"/>
      <c r="B71" s="9"/>
      <c r="C71" s="61" t="s">
        <v>31</v>
      </c>
      <c r="D71" s="54"/>
      <c r="E71" s="55"/>
      <c r="F71" s="19" t="s">
        <v>14</v>
      </c>
      <c r="G71" s="37">
        <v>3</v>
      </c>
      <c r="H71" s="37"/>
      <c r="I71" s="453"/>
      <c r="K71" s="48"/>
      <c r="L71" s="48"/>
    </row>
    <row r="72" spans="1:12" ht="14.25" customHeight="1" x14ac:dyDescent="0.15">
      <c r="A72" s="450"/>
      <c r="B72" s="10"/>
      <c r="C72" s="59" t="s">
        <v>84</v>
      </c>
      <c r="D72" s="405"/>
      <c r="E72" s="406"/>
      <c r="F72" s="20" t="s">
        <v>14</v>
      </c>
      <c r="G72" s="63">
        <v>2</v>
      </c>
      <c r="H72" s="63" t="str">
        <f t="shared" si="0"/>
        <v/>
      </c>
      <c r="I72" s="454"/>
      <c r="K72" s="48"/>
      <c r="L72" s="48"/>
    </row>
    <row r="73" spans="1:12" ht="14.25" customHeight="1" x14ac:dyDescent="0.15">
      <c r="A73" s="450"/>
      <c r="B73" s="480" t="s">
        <v>10</v>
      </c>
      <c r="C73" s="482" t="s">
        <v>106</v>
      </c>
      <c r="D73" s="484"/>
      <c r="E73" s="485"/>
      <c r="F73" s="488" t="s">
        <v>25</v>
      </c>
      <c r="G73" s="455">
        <v>10</v>
      </c>
      <c r="H73" s="464" t="str">
        <f>IF(D73=0,"",IF(D73=1,15,(D73-1)*8+15))</f>
        <v/>
      </c>
      <c r="I73" s="471" t="s">
        <v>103</v>
      </c>
      <c r="K73" s="48"/>
      <c r="L73" s="48"/>
    </row>
    <row r="74" spans="1:12" ht="14.25" customHeight="1" x14ac:dyDescent="0.15">
      <c r="A74" s="450"/>
      <c r="B74" s="481"/>
      <c r="C74" s="483"/>
      <c r="D74" s="486"/>
      <c r="E74" s="487"/>
      <c r="F74" s="489"/>
      <c r="G74" s="456"/>
      <c r="H74" s="465"/>
      <c r="I74" s="453"/>
      <c r="K74" s="48"/>
      <c r="L74" s="48"/>
    </row>
    <row r="75" spans="1:12" ht="14.25" customHeight="1" thickBot="1" x14ac:dyDescent="0.2">
      <c r="A75" s="451"/>
      <c r="B75" s="8"/>
      <c r="C75" s="27"/>
      <c r="D75" s="47"/>
      <c r="E75" s="48"/>
      <c r="F75" s="11"/>
      <c r="G75" s="33" t="s">
        <v>18</v>
      </c>
      <c r="H75" s="38">
        <f>IF(SUM(H8:H74)&lt;180,SUM(H8:H74),"180")</f>
        <v>0</v>
      </c>
      <c r="I75" s="6" t="s">
        <v>105</v>
      </c>
      <c r="K75" s="48"/>
      <c r="L75" s="48"/>
    </row>
    <row r="76" spans="1:12" ht="14.25" customHeight="1" thickTop="1" x14ac:dyDescent="0.15">
      <c r="A76" s="472" t="s">
        <v>11</v>
      </c>
      <c r="B76" s="101" t="s">
        <v>96</v>
      </c>
      <c r="C76" s="100"/>
      <c r="D76" s="49"/>
      <c r="E76" s="50"/>
      <c r="F76" s="23"/>
      <c r="G76" s="35">
        <v>5</v>
      </c>
      <c r="H76" s="35" t="str">
        <f t="shared" ref="H76" si="1">IF(K76=TRUE,IF(L76=FALSE,5,IF(L76=TRUE,"Err","")),IF(L76=TRUE,0,""))</f>
        <v/>
      </c>
      <c r="I76" s="475" t="s">
        <v>102</v>
      </c>
      <c r="K76" s="48" t="b">
        <v>0</v>
      </c>
      <c r="L76" s="48" t="b">
        <v>0</v>
      </c>
    </row>
    <row r="77" spans="1:12" ht="14.25" customHeight="1" x14ac:dyDescent="0.15">
      <c r="A77" s="473"/>
      <c r="B77" s="102" t="s">
        <v>97</v>
      </c>
      <c r="C77" s="14"/>
      <c r="D77" s="51"/>
      <c r="E77" s="52"/>
      <c r="F77" s="22"/>
      <c r="G77" s="31">
        <v>5</v>
      </c>
      <c r="H77" s="31"/>
      <c r="I77" s="476"/>
      <c r="K77" s="48" t="b">
        <v>1</v>
      </c>
      <c r="L77" s="48" t="b">
        <v>0</v>
      </c>
    </row>
    <row r="78" spans="1:12" ht="14.25" customHeight="1" x14ac:dyDescent="0.15">
      <c r="A78" s="473"/>
      <c r="B78" s="102" t="s">
        <v>98</v>
      </c>
      <c r="C78" s="14"/>
      <c r="D78" s="51"/>
      <c r="E78" s="52"/>
      <c r="F78" s="22"/>
      <c r="G78" s="31">
        <v>1</v>
      </c>
      <c r="H78" s="31"/>
      <c r="I78" s="476"/>
      <c r="K78" s="48"/>
      <c r="L78" s="48"/>
    </row>
    <row r="79" spans="1:12" ht="14.25" customHeight="1" x14ac:dyDescent="0.15">
      <c r="A79" s="473"/>
      <c r="B79" s="102" t="s">
        <v>99</v>
      </c>
      <c r="C79" s="14"/>
      <c r="D79" s="51"/>
      <c r="E79" s="52"/>
      <c r="F79" s="22"/>
      <c r="G79" s="31">
        <v>1</v>
      </c>
      <c r="H79" s="31"/>
      <c r="I79" s="476"/>
      <c r="K79" s="48"/>
      <c r="L79" s="48"/>
    </row>
    <row r="80" spans="1:12" ht="14.25" customHeight="1" x14ac:dyDescent="0.15">
      <c r="A80" s="473"/>
      <c r="B80" s="102" t="s">
        <v>89</v>
      </c>
      <c r="C80" s="14"/>
      <c r="D80" s="51"/>
      <c r="E80" s="52"/>
      <c r="F80" s="22"/>
      <c r="G80" s="31">
        <v>3</v>
      </c>
      <c r="H80" s="31"/>
      <c r="I80" s="476"/>
      <c r="K80" s="48"/>
      <c r="L80" s="48"/>
    </row>
    <row r="81" spans="1:12" ht="14.25" customHeight="1" x14ac:dyDescent="0.15">
      <c r="A81" s="473"/>
      <c r="B81" s="102" t="s">
        <v>90</v>
      </c>
      <c r="C81" s="14"/>
      <c r="D81" s="51"/>
      <c r="E81" s="52"/>
      <c r="F81" s="22"/>
      <c r="G81" s="31">
        <v>3</v>
      </c>
      <c r="H81" s="31"/>
      <c r="I81" s="476"/>
      <c r="K81" s="48"/>
      <c r="L81" s="48"/>
    </row>
    <row r="82" spans="1:12" ht="14.25" customHeight="1" x14ac:dyDescent="0.15">
      <c r="A82" s="473"/>
      <c r="B82" s="102" t="s">
        <v>100</v>
      </c>
      <c r="C82" s="14"/>
      <c r="D82" s="51"/>
      <c r="E82" s="52"/>
      <c r="F82" s="22"/>
      <c r="G82" s="31">
        <v>3</v>
      </c>
      <c r="H82" s="31"/>
      <c r="I82" s="476"/>
      <c r="K82" s="48"/>
      <c r="L82" s="48"/>
    </row>
    <row r="83" spans="1:12" ht="14.25" customHeight="1" x14ac:dyDescent="0.15">
      <c r="A83" s="473"/>
      <c r="B83" s="103" t="s">
        <v>70</v>
      </c>
      <c r="C83" s="14"/>
      <c r="D83" s="401"/>
      <c r="E83" s="402"/>
      <c r="F83" s="18" t="s">
        <v>25</v>
      </c>
      <c r="G83" s="31">
        <v>3</v>
      </c>
      <c r="H83" s="31" t="str">
        <f t="shared" ref="H83:H85" si="2">IF(D83=0,"",D83*G83)</f>
        <v/>
      </c>
      <c r="I83" s="476"/>
    </row>
    <row r="84" spans="1:12" ht="14.25" customHeight="1" x14ac:dyDescent="0.15">
      <c r="A84" s="473"/>
      <c r="B84" s="103" t="s">
        <v>73</v>
      </c>
      <c r="C84" s="14"/>
      <c r="D84" s="401"/>
      <c r="E84" s="402"/>
      <c r="F84" s="18" t="s">
        <v>14</v>
      </c>
      <c r="G84" s="31">
        <v>3</v>
      </c>
      <c r="H84" s="31" t="str">
        <f t="shared" si="2"/>
        <v/>
      </c>
      <c r="I84" s="476"/>
    </row>
    <row r="85" spans="1:12" ht="14.25" customHeight="1" x14ac:dyDescent="0.15">
      <c r="A85" s="473"/>
      <c r="B85" s="103" t="s">
        <v>85</v>
      </c>
      <c r="C85" s="14"/>
      <c r="D85" s="401"/>
      <c r="E85" s="402"/>
      <c r="F85" s="18" t="s">
        <v>14</v>
      </c>
      <c r="G85" s="31">
        <v>3</v>
      </c>
      <c r="H85" s="31" t="str">
        <f t="shared" si="2"/>
        <v/>
      </c>
      <c r="I85" s="476"/>
    </row>
    <row r="86" spans="1:12" ht="14.25" customHeight="1" x14ac:dyDescent="0.15">
      <c r="A86" s="473"/>
      <c r="B86" s="103" t="s">
        <v>91</v>
      </c>
      <c r="C86" s="96"/>
      <c r="D86" s="109"/>
      <c r="E86" s="110"/>
      <c r="F86" s="18" t="s">
        <v>14</v>
      </c>
      <c r="G86" s="31">
        <v>3</v>
      </c>
      <c r="H86" s="14"/>
      <c r="I86" s="476"/>
    </row>
    <row r="87" spans="1:12" ht="14.25" customHeight="1" x14ac:dyDescent="0.15">
      <c r="A87" s="473"/>
      <c r="B87" s="104" t="s">
        <v>93</v>
      </c>
      <c r="C87" s="65"/>
      <c r="D87" s="478"/>
      <c r="E87" s="479"/>
      <c r="F87" s="43" t="s">
        <v>25</v>
      </c>
      <c r="G87" s="69">
        <v>2</v>
      </c>
      <c r="H87" s="69"/>
      <c r="I87" s="477"/>
    </row>
    <row r="88" spans="1:12" ht="14.25" customHeight="1" thickBot="1" x14ac:dyDescent="0.2">
      <c r="A88" s="474"/>
      <c r="B88" s="12"/>
      <c r="C88" s="13"/>
      <c r="D88" s="16"/>
      <c r="E88" s="16"/>
      <c r="F88" s="16"/>
      <c r="G88" s="40" t="s">
        <v>19</v>
      </c>
      <c r="H88" s="41">
        <f>IF(SUM(H76:H83)&lt;30,SUM(H76:H83),"30")</f>
        <v>0</v>
      </c>
      <c r="I88" s="17" t="s">
        <v>105</v>
      </c>
    </row>
    <row r="89" spans="1:12" ht="20.25" customHeight="1" thickBot="1" x14ac:dyDescent="0.2">
      <c r="A89" s="466" t="s">
        <v>22</v>
      </c>
      <c r="B89" s="467"/>
      <c r="C89" s="467"/>
      <c r="D89" s="467"/>
      <c r="E89" s="467"/>
      <c r="F89" s="467"/>
      <c r="G89" s="468"/>
      <c r="H89" s="469" t="str">
        <f>H7+H75+H88&amp;"　点"</f>
        <v>0　点</v>
      </c>
      <c r="I89" s="470"/>
    </row>
    <row r="90" spans="1:12" ht="5.25" customHeight="1" x14ac:dyDescent="0.15">
      <c r="G90"/>
      <c r="H90"/>
    </row>
    <row r="91" spans="1:12" ht="14.25" customHeight="1" x14ac:dyDescent="0.15">
      <c r="A91" s="107" t="s">
        <v>16</v>
      </c>
      <c r="B91" s="26" t="s">
        <v>108</v>
      </c>
      <c r="G91"/>
      <c r="H91"/>
    </row>
    <row r="92" spans="1:12" ht="14.25" customHeight="1" x14ac:dyDescent="0.15">
      <c r="A92" s="26"/>
      <c r="B92" s="64" t="s">
        <v>101</v>
      </c>
      <c r="C92" s="65"/>
      <c r="D92" s="66"/>
      <c r="E92" s="66"/>
      <c r="G92"/>
      <c r="H92"/>
    </row>
  </sheetData>
  <mergeCells count="33">
    <mergeCell ref="A89:G89"/>
    <mergeCell ref="H89:I89"/>
    <mergeCell ref="I73:I74"/>
    <mergeCell ref="A76:A88"/>
    <mergeCell ref="I76:I87"/>
    <mergeCell ref="D83:E83"/>
    <mergeCell ref="D84:E84"/>
    <mergeCell ref="D85:E85"/>
    <mergeCell ref="D87:E87"/>
    <mergeCell ref="B73:B74"/>
    <mergeCell ref="C73:C74"/>
    <mergeCell ref="D73:E74"/>
    <mergeCell ref="F73:F74"/>
    <mergeCell ref="B1:C1"/>
    <mergeCell ref="D1:E1"/>
    <mergeCell ref="D72:E72"/>
    <mergeCell ref="A2:A7"/>
    <mergeCell ref="H73:H74"/>
    <mergeCell ref="D14:E14"/>
    <mergeCell ref="D15:E15"/>
    <mergeCell ref="I2:I6"/>
    <mergeCell ref="D3:E3"/>
    <mergeCell ref="D4:E4"/>
    <mergeCell ref="B5:B6"/>
    <mergeCell ref="A8:A75"/>
    <mergeCell ref="D8:E8"/>
    <mergeCell ref="I8:I72"/>
    <mergeCell ref="D9:E9"/>
    <mergeCell ref="D10:E10"/>
    <mergeCell ref="D11:E11"/>
    <mergeCell ref="D12:E12"/>
    <mergeCell ref="D13:E13"/>
    <mergeCell ref="G73:G74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142875</xdr:rowOff>
                  </from>
                  <to>
                    <xdr:col>3</xdr:col>
                    <xdr:colOff>419100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142875</xdr:rowOff>
                  </from>
                  <to>
                    <xdr:col>4</xdr:col>
                    <xdr:colOff>419100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75</xdr:row>
                    <xdr:rowOff>142875</xdr:rowOff>
                  </from>
                  <to>
                    <xdr:col>3</xdr:col>
                    <xdr:colOff>419100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142875</xdr:rowOff>
                  </from>
                  <to>
                    <xdr:col>4</xdr:col>
                    <xdr:colOff>419100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142875</xdr:rowOff>
                  </from>
                  <to>
                    <xdr:col>3</xdr:col>
                    <xdr:colOff>419100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142875</xdr:rowOff>
                  </from>
                  <to>
                    <xdr:col>4</xdr:col>
                    <xdr:colOff>419100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79</xdr:row>
                    <xdr:rowOff>142875</xdr:rowOff>
                  </from>
                  <to>
                    <xdr:col>4</xdr:col>
                    <xdr:colOff>419100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79</xdr:row>
                    <xdr:rowOff>142875</xdr:rowOff>
                  </from>
                  <to>
                    <xdr:col>3</xdr:col>
                    <xdr:colOff>419100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142875</xdr:rowOff>
                  </from>
                  <to>
                    <xdr:col>4</xdr:col>
                    <xdr:colOff>419100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142875</xdr:rowOff>
                  </from>
                  <to>
                    <xdr:col>3</xdr:col>
                    <xdr:colOff>419100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78</xdr:row>
                    <xdr:rowOff>142875</xdr:rowOff>
                  </from>
                  <to>
                    <xdr:col>3</xdr:col>
                    <xdr:colOff>419100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78</xdr:row>
                    <xdr:rowOff>142875</xdr:rowOff>
                  </from>
                  <to>
                    <xdr:col>4</xdr:col>
                    <xdr:colOff>419100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81</xdr:row>
                    <xdr:rowOff>0</xdr:rowOff>
                  </from>
                  <to>
                    <xdr:col>4</xdr:col>
                    <xdr:colOff>419100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3</xdr:col>
                    <xdr:colOff>419100</xdr:colOff>
                    <xdr:row>82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建設コンサル</vt:lpstr>
      <vt:lpstr>土木コンサル</vt:lpstr>
      <vt:lpstr>様式サンプル</vt:lpstr>
      <vt:lpstr>建設コンサル!Print_Area</vt:lpstr>
      <vt:lpstr>土木コンサル!Print_Area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林　勇輝</cp:lastModifiedBy>
  <cp:lastPrinted>2020-10-16T01:00:37Z</cp:lastPrinted>
  <dcterms:created xsi:type="dcterms:W3CDTF">2016-06-07T00:23:19Z</dcterms:created>
  <dcterms:modified xsi:type="dcterms:W3CDTF">2020-10-26T05:12:34Z</dcterms:modified>
</cp:coreProperties>
</file>